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abrizio.orizio\Desktop\tari\PIANI FINANZIARI 2019\"/>
    </mc:Choice>
  </mc:AlternateContent>
  <bookViews>
    <workbookView xWindow="0" yWindow="0" windowWidth="21600" windowHeight="9600"/>
  </bookViews>
  <sheets>
    <sheet name="COSTI FISSI  (2)" sheetId="5" r:id="rId1"/>
    <sheet name="AGGIOR DEBORA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4" l="1"/>
  <c r="P10" i="4" l="1"/>
  <c r="O9" i="4"/>
  <c r="O8" i="4"/>
  <c r="O7" i="4"/>
  <c r="O6" i="4"/>
  <c r="P6" i="4"/>
  <c r="P7" i="4"/>
  <c r="P8" i="4"/>
  <c r="P9" i="4"/>
  <c r="P5" i="4"/>
  <c r="O5" i="4"/>
  <c r="N6" i="4"/>
  <c r="N7" i="4"/>
  <c r="N8" i="4"/>
  <c r="N9" i="4"/>
  <c r="N10" i="4"/>
  <c r="N5" i="4"/>
  <c r="B30" i="5" l="1"/>
  <c r="F29" i="5"/>
  <c r="E29" i="5"/>
  <c r="D29" i="5"/>
  <c r="C29" i="5"/>
  <c r="E21" i="5"/>
  <c r="F21" i="5" s="1"/>
  <c r="J10" i="5"/>
  <c r="H10" i="5"/>
  <c r="G10" i="5"/>
  <c r="H13" i="5" s="1"/>
  <c r="I16" i="5" s="1"/>
  <c r="F10" i="5"/>
  <c r="E10" i="5"/>
  <c r="D10" i="5"/>
  <c r="C10" i="5"/>
  <c r="B10" i="5"/>
  <c r="I9" i="5"/>
  <c r="K9" i="5" s="1"/>
  <c r="I8" i="5"/>
  <c r="K8" i="5" s="1"/>
  <c r="I7" i="5"/>
  <c r="K7" i="5" s="1"/>
  <c r="I6" i="5"/>
  <c r="K6" i="5" s="1"/>
  <c r="I5" i="5"/>
  <c r="I10" i="5" s="1"/>
  <c r="K10" i="5" s="1"/>
  <c r="K5" i="5" l="1"/>
  <c r="B30" i="4"/>
  <c r="J10" i="4"/>
  <c r="H10" i="4" l="1"/>
  <c r="G10" i="4"/>
  <c r="F29" i="4" l="1"/>
  <c r="E29" i="4"/>
  <c r="D29" i="4"/>
  <c r="C29" i="4"/>
  <c r="E21" i="4"/>
  <c r="F21" i="4" s="1"/>
  <c r="F10" i="4"/>
  <c r="E10" i="4"/>
  <c r="D10" i="4"/>
  <c r="C10" i="4"/>
  <c r="B10" i="4"/>
  <c r="I9" i="4"/>
  <c r="K9" i="4" s="1"/>
  <c r="I8" i="4"/>
  <c r="K8" i="4" s="1"/>
  <c r="I7" i="4"/>
  <c r="K7" i="4" s="1"/>
  <c r="I6" i="4"/>
  <c r="K6" i="4" s="1"/>
  <c r="I5" i="4"/>
  <c r="K5" i="4" s="1"/>
  <c r="H13" i="4" l="1"/>
  <c r="I10" i="4"/>
  <c r="K10" i="4" s="1"/>
  <c r="I16" i="4"/>
</calcChain>
</file>

<file path=xl/sharedStrings.xml><?xml version="1.0" encoding="utf-8"?>
<sst xmlns="http://schemas.openxmlformats.org/spreadsheetml/2006/main" count="102" uniqueCount="45">
  <si>
    <t>PIANO FINANZIARIO 2019</t>
  </si>
  <si>
    <t>COSTI FISSI</t>
  </si>
  <si>
    <t>ALTRI COSTI FISSI</t>
  </si>
  <si>
    <t>COSTI fissi V.C.S</t>
  </si>
  <si>
    <t>COSTI VARIABILI V.C.S</t>
  </si>
  <si>
    <t xml:space="preserve">TOTALE </t>
  </si>
  <si>
    <t>BERZO DEMO</t>
  </si>
  <si>
    <t>CEDEGOLO</t>
  </si>
  <si>
    <t>CEVO</t>
  </si>
  <si>
    <t>SAVIORE</t>
  </si>
  <si>
    <t>SELLERO</t>
  </si>
  <si>
    <t>TOTALI</t>
  </si>
  <si>
    <t xml:space="preserve">PER COMUNI </t>
  </si>
  <si>
    <t>isole ecologiche</t>
  </si>
  <si>
    <t xml:space="preserve">riduzioni nel ruolo </t>
  </si>
  <si>
    <t xml:space="preserve">insoluti 1% </t>
  </si>
  <si>
    <t>Costi Fissi Unione</t>
  </si>
  <si>
    <t/>
  </si>
  <si>
    <t>TOTALE COSTI FISSI</t>
  </si>
  <si>
    <t>TOT. COSTI VARIAB.</t>
  </si>
  <si>
    <t>silvio</t>
  </si>
  <si>
    <t>ivana</t>
  </si>
  <si>
    <t>TOTALE PIANO FINANZIARIO 2019</t>
  </si>
  <si>
    <t>caterina</t>
  </si>
  <si>
    <t>saga</t>
  </si>
  <si>
    <t>cancelleria</t>
  </si>
  <si>
    <t xml:space="preserve">spese ufficio </t>
  </si>
  <si>
    <t>NUM. ABITANTI</t>
  </si>
  <si>
    <t>NUM. UTENZE D</t>
  </si>
  <si>
    <t>MQ UTENZE D</t>
  </si>
  <si>
    <t>NUM. UTENZE S</t>
  </si>
  <si>
    <t>MQ UTENZE S</t>
  </si>
  <si>
    <t>TOT.</t>
  </si>
  <si>
    <t>Tot Costi Inexodus</t>
  </si>
  <si>
    <t xml:space="preserve">per anni 5. Importo annuo </t>
  </si>
  <si>
    <t>suddiviso in parti uguali sui</t>
  </si>
  <si>
    <t>5 comuni.</t>
  </si>
  <si>
    <t>€172124,78 Iva Compresa</t>
  </si>
  <si>
    <t xml:space="preserve"> </t>
  </si>
  <si>
    <t>vcs 2018</t>
  </si>
  <si>
    <t>piano finanzario 2018</t>
  </si>
  <si>
    <t>proposta piano finanziario 2019 del 06/02/2019</t>
  </si>
  <si>
    <t>COSTI FISSI mq</t>
  </si>
  <si>
    <t>fatturato</t>
  </si>
  <si>
    <t>differenza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</si>
</sst>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€&quot;\ #,##0;[Red]\-&quot;€&quot;\ #,##0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&quot;€ &quot;* #,##0.00_-;&quot;-€ &quot;* #,##0.00_-;_-&quot;€ &quot;* \-??_-;_-@_-"/>
    <numFmt numFmtId="165" formatCode="_-* #,##0_-;\-* #,##0_-;_-* \-??_-;_-@_-"/>
    <numFmt numFmtId="166" formatCode="_-* #,##0.00_-;\-* #,##0.00_-;_-* \-??_-;_-@_-"/>
    <numFmt numFmtId="167" formatCode="_-* #,##0.0000_-;\-* #,##0.0000_-;_-* \-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</cellStyleXfs>
  <cellXfs count="53">
    <xf numFmtId="0" fontId="0" fillId="0" borderId="0" xfId="0"/>
    <xf numFmtId="0" fontId="3" fillId="2" borderId="0" xfId="0" applyFont="1" applyFill="1"/>
    <xf numFmtId="0" fontId="3" fillId="0" borderId="0" xfId="0" applyFont="1"/>
    <xf numFmtId="44" fontId="0" fillId="0" borderId="0" xfId="0" applyNumberFormat="1"/>
    <xf numFmtId="43" fontId="0" fillId="0" borderId="0" xfId="0" applyNumberFormat="1"/>
    <xf numFmtId="164" fontId="5" fillId="0" borderId="0" xfId="3" applyNumberFormat="1" applyFont="1" applyBorder="1"/>
    <xf numFmtId="0" fontId="5" fillId="3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2" xfId="0" applyFont="1" applyBorder="1"/>
    <xf numFmtId="44" fontId="4" fillId="0" borderId="2" xfId="2" applyFont="1" applyBorder="1"/>
    <xf numFmtId="44" fontId="7" fillId="0" borderId="2" xfId="2" applyFont="1" applyBorder="1"/>
    <xf numFmtId="44" fontId="8" fillId="0" borderId="2" xfId="2" applyFont="1" applyBorder="1"/>
    <xf numFmtId="44" fontId="1" fillId="0" borderId="2" xfId="1" applyNumberFormat="1" applyBorder="1"/>
    <xf numFmtId="44" fontId="0" fillId="0" borderId="2" xfId="0" applyNumberFormat="1" applyBorder="1"/>
    <xf numFmtId="44" fontId="0" fillId="0" borderId="0" xfId="0" applyNumberFormat="1" applyBorder="1"/>
    <xf numFmtId="44" fontId="4" fillId="3" borderId="2" xfId="2" applyFont="1" applyFill="1" applyBorder="1"/>
    <xf numFmtId="44" fontId="7" fillId="3" borderId="2" xfId="2" applyFont="1" applyFill="1" applyBorder="1"/>
    <xf numFmtId="44" fontId="8" fillId="3" borderId="2" xfId="2" applyFont="1" applyFill="1" applyBorder="1"/>
    <xf numFmtId="44" fontId="0" fillId="4" borderId="2" xfId="0" applyNumberFormat="1" applyFill="1" applyBorder="1"/>
    <xf numFmtId="44" fontId="0" fillId="5" borderId="2" xfId="0" applyNumberFormat="1" applyFill="1" applyBorder="1"/>
    <xf numFmtId="44" fontId="2" fillId="6" borderId="2" xfId="0" applyNumberFormat="1" applyFon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quotePrefix="1"/>
    <xf numFmtId="0" fontId="5" fillId="3" borderId="0" xfId="0" applyFont="1" applyFill="1" applyBorder="1"/>
    <xf numFmtId="44" fontId="4" fillId="3" borderId="0" xfId="2" applyFont="1" applyFill="1" applyBorder="1"/>
    <xf numFmtId="0" fontId="5" fillId="5" borderId="0" xfId="0" applyFont="1" applyFill="1" applyBorder="1"/>
    <xf numFmtId="0" fontId="5" fillId="0" borderId="0" xfId="0" applyFont="1"/>
    <xf numFmtId="44" fontId="9" fillId="6" borderId="2" xfId="0" applyNumberFormat="1" applyFont="1" applyFill="1" applyBorder="1"/>
    <xf numFmtId="44" fontId="0" fillId="0" borderId="0" xfId="0" applyNumberFormat="1" applyAlignment="1">
      <alignment horizontal="center"/>
    </xf>
    <xf numFmtId="44" fontId="5" fillId="0" borderId="0" xfId="0" applyNumberFormat="1" applyFont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7" borderId="2" xfId="0" applyFont="1" applyFill="1" applyBorder="1"/>
    <xf numFmtId="165" fontId="1" fillId="0" borderId="2" xfId="1" applyNumberFormat="1" applyBorder="1"/>
    <xf numFmtId="43" fontId="1" fillId="0" borderId="2" xfId="1" applyBorder="1"/>
    <xf numFmtId="0" fontId="6" fillId="7" borderId="3" xfId="0" applyFont="1" applyFill="1" applyBorder="1"/>
    <xf numFmtId="165" fontId="5" fillId="0" borderId="0" xfId="0" applyNumberFormat="1" applyFont="1"/>
    <xf numFmtId="166" fontId="5" fillId="0" borderId="0" xfId="0" applyNumberFormat="1" applyFont="1"/>
    <xf numFmtId="167" fontId="0" fillId="0" borderId="0" xfId="0" applyNumberFormat="1"/>
    <xf numFmtId="44" fontId="4" fillId="2" borderId="2" xfId="2" applyFont="1" applyFill="1" applyBorder="1"/>
    <xf numFmtId="44" fontId="0" fillId="2" borderId="2" xfId="0" applyNumberFormat="1" applyFill="1" applyBorder="1"/>
    <xf numFmtId="0" fontId="5" fillId="0" borderId="0" xfId="0" applyFont="1" applyBorder="1" applyAlignment="1">
      <alignment horizontal="center"/>
    </xf>
    <xf numFmtId="44" fontId="2" fillId="6" borderId="0" xfId="0" applyNumberFormat="1" applyFont="1" applyFill="1" applyBorder="1"/>
    <xf numFmtId="44" fontId="9" fillId="6" borderId="0" xfId="0" applyNumberFormat="1" applyFont="1" applyFill="1" applyBorder="1"/>
    <xf numFmtId="0" fontId="0" fillId="0" borderId="0" xfId="0" applyNumberFormat="1"/>
    <xf numFmtId="44" fontId="11" fillId="0" borderId="0" xfId="0" applyNumberFormat="1" applyFont="1"/>
    <xf numFmtId="43" fontId="0" fillId="0" borderId="0" xfId="1" applyFont="1"/>
    <xf numFmtId="43" fontId="10" fillId="0" borderId="0" xfId="1" applyFont="1"/>
    <xf numFmtId="44" fontId="11" fillId="0" borderId="0" xfId="0" applyNumberFormat="1" applyFont="1" applyFill="1" applyBorder="1"/>
    <xf numFmtId="6" fontId="0" fillId="0" borderId="0" xfId="0" applyNumberFormat="1"/>
  </cellXfs>
  <cellStyles count="4">
    <cellStyle name="Migliaia" xfId="1" builtinId="3"/>
    <cellStyle name="Normale" xfId="0" builtinId="0"/>
    <cellStyle name="Normale 4" xfId="3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workbookViewId="0">
      <selection activeCell="H11" sqref="H11"/>
    </sheetView>
  </sheetViews>
  <sheetFormatPr defaultRowHeight="15" x14ac:dyDescent="0.25"/>
  <cols>
    <col min="1" max="1" width="16.42578125" customWidth="1"/>
    <col min="2" max="2" width="17.42578125" customWidth="1"/>
    <col min="3" max="3" width="24.42578125" customWidth="1"/>
    <col min="4" max="6" width="18.42578125" bestFit="1" customWidth="1"/>
    <col min="7" max="7" width="20.42578125" customWidth="1"/>
    <col min="8" max="8" width="22.5703125" bestFit="1" customWidth="1"/>
    <col min="9" max="10" width="19.28515625" customWidth="1"/>
    <col min="11" max="11" width="15" customWidth="1"/>
    <col min="12" max="12" width="12" bestFit="1" customWidth="1"/>
    <col min="13" max="16" width="12.85546875" bestFit="1" customWidth="1"/>
    <col min="256" max="256" width="16.42578125" customWidth="1"/>
    <col min="257" max="257" width="17.42578125" customWidth="1"/>
    <col min="258" max="261" width="18.42578125" bestFit="1" customWidth="1"/>
    <col min="262" max="262" width="20.42578125" customWidth="1"/>
    <col min="263" max="263" width="22.5703125" bestFit="1" customWidth="1"/>
    <col min="264" max="264" width="19.28515625" customWidth="1"/>
    <col min="265" max="265" width="21.5703125" customWidth="1"/>
    <col min="266" max="266" width="15.28515625" customWidth="1"/>
    <col min="267" max="267" width="12.85546875" bestFit="1" customWidth="1"/>
    <col min="268" max="268" width="11.28515625" bestFit="1" customWidth="1"/>
    <col min="269" max="272" width="12.85546875" bestFit="1" customWidth="1"/>
    <col min="512" max="512" width="16.42578125" customWidth="1"/>
    <col min="513" max="513" width="17.42578125" customWidth="1"/>
    <col min="514" max="517" width="18.42578125" bestFit="1" customWidth="1"/>
    <col min="518" max="518" width="20.42578125" customWidth="1"/>
    <col min="519" max="519" width="22.5703125" bestFit="1" customWidth="1"/>
    <col min="520" max="520" width="19.28515625" customWidth="1"/>
    <col min="521" max="521" width="21.5703125" customWidth="1"/>
    <col min="522" max="522" width="15.28515625" customWidth="1"/>
    <col min="523" max="523" width="12.85546875" bestFit="1" customWidth="1"/>
    <col min="524" max="524" width="11.28515625" bestFit="1" customWidth="1"/>
    <col min="525" max="528" width="12.85546875" bestFit="1" customWidth="1"/>
    <col min="768" max="768" width="16.42578125" customWidth="1"/>
    <col min="769" max="769" width="17.42578125" customWidth="1"/>
    <col min="770" max="773" width="18.42578125" bestFit="1" customWidth="1"/>
    <col min="774" max="774" width="20.42578125" customWidth="1"/>
    <col min="775" max="775" width="22.5703125" bestFit="1" customWidth="1"/>
    <col min="776" max="776" width="19.28515625" customWidth="1"/>
    <col min="777" max="777" width="21.5703125" customWidth="1"/>
    <col min="778" max="778" width="15.28515625" customWidth="1"/>
    <col min="779" max="779" width="12.85546875" bestFit="1" customWidth="1"/>
    <col min="780" max="780" width="11.28515625" bestFit="1" customWidth="1"/>
    <col min="781" max="784" width="12.85546875" bestFit="1" customWidth="1"/>
    <col min="1024" max="1024" width="16.42578125" customWidth="1"/>
    <col min="1025" max="1025" width="17.42578125" customWidth="1"/>
    <col min="1026" max="1029" width="18.42578125" bestFit="1" customWidth="1"/>
    <col min="1030" max="1030" width="20.42578125" customWidth="1"/>
    <col min="1031" max="1031" width="22.5703125" bestFit="1" customWidth="1"/>
    <col min="1032" max="1032" width="19.28515625" customWidth="1"/>
    <col min="1033" max="1033" width="21.5703125" customWidth="1"/>
    <col min="1034" max="1034" width="15.28515625" customWidth="1"/>
    <col min="1035" max="1035" width="12.85546875" bestFit="1" customWidth="1"/>
    <col min="1036" max="1036" width="11.28515625" bestFit="1" customWidth="1"/>
    <col min="1037" max="1040" width="12.85546875" bestFit="1" customWidth="1"/>
    <col min="1280" max="1280" width="16.42578125" customWidth="1"/>
    <col min="1281" max="1281" width="17.42578125" customWidth="1"/>
    <col min="1282" max="1285" width="18.42578125" bestFit="1" customWidth="1"/>
    <col min="1286" max="1286" width="20.42578125" customWidth="1"/>
    <col min="1287" max="1287" width="22.5703125" bestFit="1" customWidth="1"/>
    <col min="1288" max="1288" width="19.28515625" customWidth="1"/>
    <col min="1289" max="1289" width="21.5703125" customWidth="1"/>
    <col min="1290" max="1290" width="15.28515625" customWidth="1"/>
    <col min="1291" max="1291" width="12.85546875" bestFit="1" customWidth="1"/>
    <col min="1292" max="1292" width="11.28515625" bestFit="1" customWidth="1"/>
    <col min="1293" max="1296" width="12.85546875" bestFit="1" customWidth="1"/>
    <col min="1536" max="1536" width="16.42578125" customWidth="1"/>
    <col min="1537" max="1537" width="17.42578125" customWidth="1"/>
    <col min="1538" max="1541" width="18.42578125" bestFit="1" customWidth="1"/>
    <col min="1542" max="1542" width="20.42578125" customWidth="1"/>
    <col min="1543" max="1543" width="22.5703125" bestFit="1" customWidth="1"/>
    <col min="1544" max="1544" width="19.28515625" customWidth="1"/>
    <col min="1545" max="1545" width="21.5703125" customWidth="1"/>
    <col min="1546" max="1546" width="15.28515625" customWidth="1"/>
    <col min="1547" max="1547" width="12.85546875" bestFit="1" customWidth="1"/>
    <col min="1548" max="1548" width="11.28515625" bestFit="1" customWidth="1"/>
    <col min="1549" max="1552" width="12.85546875" bestFit="1" customWidth="1"/>
    <col min="1792" max="1792" width="16.42578125" customWidth="1"/>
    <col min="1793" max="1793" width="17.42578125" customWidth="1"/>
    <col min="1794" max="1797" width="18.42578125" bestFit="1" customWidth="1"/>
    <col min="1798" max="1798" width="20.42578125" customWidth="1"/>
    <col min="1799" max="1799" width="22.5703125" bestFit="1" customWidth="1"/>
    <col min="1800" max="1800" width="19.28515625" customWidth="1"/>
    <col min="1801" max="1801" width="21.5703125" customWidth="1"/>
    <col min="1802" max="1802" width="15.28515625" customWidth="1"/>
    <col min="1803" max="1803" width="12.85546875" bestFit="1" customWidth="1"/>
    <col min="1804" max="1804" width="11.28515625" bestFit="1" customWidth="1"/>
    <col min="1805" max="1808" width="12.85546875" bestFit="1" customWidth="1"/>
    <col min="2048" max="2048" width="16.42578125" customWidth="1"/>
    <col min="2049" max="2049" width="17.42578125" customWidth="1"/>
    <col min="2050" max="2053" width="18.42578125" bestFit="1" customWidth="1"/>
    <col min="2054" max="2054" width="20.42578125" customWidth="1"/>
    <col min="2055" max="2055" width="22.5703125" bestFit="1" customWidth="1"/>
    <col min="2056" max="2056" width="19.28515625" customWidth="1"/>
    <col min="2057" max="2057" width="21.5703125" customWidth="1"/>
    <col min="2058" max="2058" width="15.28515625" customWidth="1"/>
    <col min="2059" max="2059" width="12.85546875" bestFit="1" customWidth="1"/>
    <col min="2060" max="2060" width="11.28515625" bestFit="1" customWidth="1"/>
    <col min="2061" max="2064" width="12.85546875" bestFit="1" customWidth="1"/>
    <col min="2304" max="2304" width="16.42578125" customWidth="1"/>
    <col min="2305" max="2305" width="17.42578125" customWidth="1"/>
    <col min="2306" max="2309" width="18.42578125" bestFit="1" customWidth="1"/>
    <col min="2310" max="2310" width="20.42578125" customWidth="1"/>
    <col min="2311" max="2311" width="22.5703125" bestFit="1" customWidth="1"/>
    <col min="2312" max="2312" width="19.28515625" customWidth="1"/>
    <col min="2313" max="2313" width="21.5703125" customWidth="1"/>
    <col min="2314" max="2314" width="15.28515625" customWidth="1"/>
    <col min="2315" max="2315" width="12.85546875" bestFit="1" customWidth="1"/>
    <col min="2316" max="2316" width="11.28515625" bestFit="1" customWidth="1"/>
    <col min="2317" max="2320" width="12.85546875" bestFit="1" customWidth="1"/>
    <col min="2560" max="2560" width="16.42578125" customWidth="1"/>
    <col min="2561" max="2561" width="17.42578125" customWidth="1"/>
    <col min="2562" max="2565" width="18.42578125" bestFit="1" customWidth="1"/>
    <col min="2566" max="2566" width="20.42578125" customWidth="1"/>
    <col min="2567" max="2567" width="22.5703125" bestFit="1" customWidth="1"/>
    <col min="2568" max="2568" width="19.28515625" customWidth="1"/>
    <col min="2569" max="2569" width="21.5703125" customWidth="1"/>
    <col min="2570" max="2570" width="15.28515625" customWidth="1"/>
    <col min="2571" max="2571" width="12.85546875" bestFit="1" customWidth="1"/>
    <col min="2572" max="2572" width="11.28515625" bestFit="1" customWidth="1"/>
    <col min="2573" max="2576" width="12.85546875" bestFit="1" customWidth="1"/>
    <col min="2816" max="2816" width="16.42578125" customWidth="1"/>
    <col min="2817" max="2817" width="17.42578125" customWidth="1"/>
    <col min="2818" max="2821" width="18.42578125" bestFit="1" customWidth="1"/>
    <col min="2822" max="2822" width="20.42578125" customWidth="1"/>
    <col min="2823" max="2823" width="22.5703125" bestFit="1" customWidth="1"/>
    <col min="2824" max="2824" width="19.28515625" customWidth="1"/>
    <col min="2825" max="2825" width="21.5703125" customWidth="1"/>
    <col min="2826" max="2826" width="15.28515625" customWidth="1"/>
    <col min="2827" max="2827" width="12.85546875" bestFit="1" customWidth="1"/>
    <col min="2828" max="2828" width="11.28515625" bestFit="1" customWidth="1"/>
    <col min="2829" max="2832" width="12.85546875" bestFit="1" customWidth="1"/>
    <col min="3072" max="3072" width="16.42578125" customWidth="1"/>
    <col min="3073" max="3073" width="17.42578125" customWidth="1"/>
    <col min="3074" max="3077" width="18.42578125" bestFit="1" customWidth="1"/>
    <col min="3078" max="3078" width="20.42578125" customWidth="1"/>
    <col min="3079" max="3079" width="22.5703125" bestFit="1" customWidth="1"/>
    <col min="3080" max="3080" width="19.28515625" customWidth="1"/>
    <col min="3081" max="3081" width="21.5703125" customWidth="1"/>
    <col min="3082" max="3082" width="15.28515625" customWidth="1"/>
    <col min="3083" max="3083" width="12.85546875" bestFit="1" customWidth="1"/>
    <col min="3084" max="3084" width="11.28515625" bestFit="1" customWidth="1"/>
    <col min="3085" max="3088" width="12.85546875" bestFit="1" customWidth="1"/>
    <col min="3328" max="3328" width="16.42578125" customWidth="1"/>
    <col min="3329" max="3329" width="17.42578125" customWidth="1"/>
    <col min="3330" max="3333" width="18.42578125" bestFit="1" customWidth="1"/>
    <col min="3334" max="3334" width="20.42578125" customWidth="1"/>
    <col min="3335" max="3335" width="22.5703125" bestFit="1" customWidth="1"/>
    <col min="3336" max="3336" width="19.28515625" customWidth="1"/>
    <col min="3337" max="3337" width="21.5703125" customWidth="1"/>
    <col min="3338" max="3338" width="15.28515625" customWidth="1"/>
    <col min="3339" max="3339" width="12.85546875" bestFit="1" customWidth="1"/>
    <col min="3340" max="3340" width="11.28515625" bestFit="1" customWidth="1"/>
    <col min="3341" max="3344" width="12.85546875" bestFit="1" customWidth="1"/>
    <col min="3584" max="3584" width="16.42578125" customWidth="1"/>
    <col min="3585" max="3585" width="17.42578125" customWidth="1"/>
    <col min="3586" max="3589" width="18.42578125" bestFit="1" customWidth="1"/>
    <col min="3590" max="3590" width="20.42578125" customWidth="1"/>
    <col min="3591" max="3591" width="22.5703125" bestFit="1" customWidth="1"/>
    <col min="3592" max="3592" width="19.28515625" customWidth="1"/>
    <col min="3593" max="3593" width="21.5703125" customWidth="1"/>
    <col min="3594" max="3594" width="15.28515625" customWidth="1"/>
    <col min="3595" max="3595" width="12.85546875" bestFit="1" customWidth="1"/>
    <col min="3596" max="3596" width="11.28515625" bestFit="1" customWidth="1"/>
    <col min="3597" max="3600" width="12.85546875" bestFit="1" customWidth="1"/>
    <col min="3840" max="3840" width="16.42578125" customWidth="1"/>
    <col min="3841" max="3841" width="17.42578125" customWidth="1"/>
    <col min="3842" max="3845" width="18.42578125" bestFit="1" customWidth="1"/>
    <col min="3846" max="3846" width="20.42578125" customWidth="1"/>
    <col min="3847" max="3847" width="22.5703125" bestFit="1" customWidth="1"/>
    <col min="3848" max="3848" width="19.28515625" customWidth="1"/>
    <col min="3849" max="3849" width="21.5703125" customWidth="1"/>
    <col min="3850" max="3850" width="15.28515625" customWidth="1"/>
    <col min="3851" max="3851" width="12.85546875" bestFit="1" customWidth="1"/>
    <col min="3852" max="3852" width="11.28515625" bestFit="1" customWidth="1"/>
    <col min="3853" max="3856" width="12.85546875" bestFit="1" customWidth="1"/>
    <col min="4096" max="4096" width="16.42578125" customWidth="1"/>
    <col min="4097" max="4097" width="17.42578125" customWidth="1"/>
    <col min="4098" max="4101" width="18.42578125" bestFit="1" customWidth="1"/>
    <col min="4102" max="4102" width="20.42578125" customWidth="1"/>
    <col min="4103" max="4103" width="22.5703125" bestFit="1" customWidth="1"/>
    <col min="4104" max="4104" width="19.28515625" customWidth="1"/>
    <col min="4105" max="4105" width="21.5703125" customWidth="1"/>
    <col min="4106" max="4106" width="15.28515625" customWidth="1"/>
    <col min="4107" max="4107" width="12.85546875" bestFit="1" customWidth="1"/>
    <col min="4108" max="4108" width="11.28515625" bestFit="1" customWidth="1"/>
    <col min="4109" max="4112" width="12.85546875" bestFit="1" customWidth="1"/>
    <col min="4352" max="4352" width="16.42578125" customWidth="1"/>
    <col min="4353" max="4353" width="17.42578125" customWidth="1"/>
    <col min="4354" max="4357" width="18.42578125" bestFit="1" customWidth="1"/>
    <col min="4358" max="4358" width="20.42578125" customWidth="1"/>
    <col min="4359" max="4359" width="22.5703125" bestFit="1" customWidth="1"/>
    <col min="4360" max="4360" width="19.28515625" customWidth="1"/>
    <col min="4361" max="4361" width="21.5703125" customWidth="1"/>
    <col min="4362" max="4362" width="15.28515625" customWidth="1"/>
    <col min="4363" max="4363" width="12.85546875" bestFit="1" customWidth="1"/>
    <col min="4364" max="4364" width="11.28515625" bestFit="1" customWidth="1"/>
    <col min="4365" max="4368" width="12.85546875" bestFit="1" customWidth="1"/>
    <col min="4608" max="4608" width="16.42578125" customWidth="1"/>
    <col min="4609" max="4609" width="17.42578125" customWidth="1"/>
    <col min="4610" max="4613" width="18.42578125" bestFit="1" customWidth="1"/>
    <col min="4614" max="4614" width="20.42578125" customWidth="1"/>
    <col min="4615" max="4615" width="22.5703125" bestFit="1" customWidth="1"/>
    <col min="4616" max="4616" width="19.28515625" customWidth="1"/>
    <col min="4617" max="4617" width="21.5703125" customWidth="1"/>
    <col min="4618" max="4618" width="15.28515625" customWidth="1"/>
    <col min="4619" max="4619" width="12.85546875" bestFit="1" customWidth="1"/>
    <col min="4620" max="4620" width="11.28515625" bestFit="1" customWidth="1"/>
    <col min="4621" max="4624" width="12.85546875" bestFit="1" customWidth="1"/>
    <col min="4864" max="4864" width="16.42578125" customWidth="1"/>
    <col min="4865" max="4865" width="17.42578125" customWidth="1"/>
    <col min="4866" max="4869" width="18.42578125" bestFit="1" customWidth="1"/>
    <col min="4870" max="4870" width="20.42578125" customWidth="1"/>
    <col min="4871" max="4871" width="22.5703125" bestFit="1" customWidth="1"/>
    <col min="4872" max="4872" width="19.28515625" customWidth="1"/>
    <col min="4873" max="4873" width="21.5703125" customWidth="1"/>
    <col min="4874" max="4874" width="15.28515625" customWidth="1"/>
    <col min="4875" max="4875" width="12.85546875" bestFit="1" customWidth="1"/>
    <col min="4876" max="4876" width="11.28515625" bestFit="1" customWidth="1"/>
    <col min="4877" max="4880" width="12.85546875" bestFit="1" customWidth="1"/>
    <col min="5120" max="5120" width="16.42578125" customWidth="1"/>
    <col min="5121" max="5121" width="17.42578125" customWidth="1"/>
    <col min="5122" max="5125" width="18.42578125" bestFit="1" customWidth="1"/>
    <col min="5126" max="5126" width="20.42578125" customWidth="1"/>
    <col min="5127" max="5127" width="22.5703125" bestFit="1" customWidth="1"/>
    <col min="5128" max="5128" width="19.28515625" customWidth="1"/>
    <col min="5129" max="5129" width="21.5703125" customWidth="1"/>
    <col min="5130" max="5130" width="15.28515625" customWidth="1"/>
    <col min="5131" max="5131" width="12.85546875" bestFit="1" customWidth="1"/>
    <col min="5132" max="5132" width="11.28515625" bestFit="1" customWidth="1"/>
    <col min="5133" max="5136" width="12.85546875" bestFit="1" customWidth="1"/>
    <col min="5376" max="5376" width="16.42578125" customWidth="1"/>
    <col min="5377" max="5377" width="17.42578125" customWidth="1"/>
    <col min="5378" max="5381" width="18.42578125" bestFit="1" customWidth="1"/>
    <col min="5382" max="5382" width="20.42578125" customWidth="1"/>
    <col min="5383" max="5383" width="22.5703125" bestFit="1" customWidth="1"/>
    <col min="5384" max="5384" width="19.28515625" customWidth="1"/>
    <col min="5385" max="5385" width="21.5703125" customWidth="1"/>
    <col min="5386" max="5386" width="15.28515625" customWidth="1"/>
    <col min="5387" max="5387" width="12.85546875" bestFit="1" customWidth="1"/>
    <col min="5388" max="5388" width="11.28515625" bestFit="1" customWidth="1"/>
    <col min="5389" max="5392" width="12.85546875" bestFit="1" customWidth="1"/>
    <col min="5632" max="5632" width="16.42578125" customWidth="1"/>
    <col min="5633" max="5633" width="17.42578125" customWidth="1"/>
    <col min="5634" max="5637" width="18.42578125" bestFit="1" customWidth="1"/>
    <col min="5638" max="5638" width="20.42578125" customWidth="1"/>
    <col min="5639" max="5639" width="22.5703125" bestFit="1" customWidth="1"/>
    <col min="5640" max="5640" width="19.28515625" customWidth="1"/>
    <col min="5641" max="5641" width="21.5703125" customWidth="1"/>
    <col min="5642" max="5642" width="15.28515625" customWidth="1"/>
    <col min="5643" max="5643" width="12.85546875" bestFit="1" customWidth="1"/>
    <col min="5644" max="5644" width="11.28515625" bestFit="1" customWidth="1"/>
    <col min="5645" max="5648" width="12.85546875" bestFit="1" customWidth="1"/>
    <col min="5888" max="5888" width="16.42578125" customWidth="1"/>
    <col min="5889" max="5889" width="17.42578125" customWidth="1"/>
    <col min="5890" max="5893" width="18.42578125" bestFit="1" customWidth="1"/>
    <col min="5894" max="5894" width="20.42578125" customWidth="1"/>
    <col min="5895" max="5895" width="22.5703125" bestFit="1" customWidth="1"/>
    <col min="5896" max="5896" width="19.28515625" customWidth="1"/>
    <col min="5897" max="5897" width="21.5703125" customWidth="1"/>
    <col min="5898" max="5898" width="15.28515625" customWidth="1"/>
    <col min="5899" max="5899" width="12.85546875" bestFit="1" customWidth="1"/>
    <col min="5900" max="5900" width="11.28515625" bestFit="1" customWidth="1"/>
    <col min="5901" max="5904" width="12.85546875" bestFit="1" customWidth="1"/>
    <col min="6144" max="6144" width="16.42578125" customWidth="1"/>
    <col min="6145" max="6145" width="17.42578125" customWidth="1"/>
    <col min="6146" max="6149" width="18.42578125" bestFit="1" customWidth="1"/>
    <col min="6150" max="6150" width="20.42578125" customWidth="1"/>
    <col min="6151" max="6151" width="22.5703125" bestFit="1" customWidth="1"/>
    <col min="6152" max="6152" width="19.28515625" customWidth="1"/>
    <col min="6153" max="6153" width="21.5703125" customWidth="1"/>
    <col min="6154" max="6154" width="15.28515625" customWidth="1"/>
    <col min="6155" max="6155" width="12.85546875" bestFit="1" customWidth="1"/>
    <col min="6156" max="6156" width="11.28515625" bestFit="1" customWidth="1"/>
    <col min="6157" max="6160" width="12.85546875" bestFit="1" customWidth="1"/>
    <col min="6400" max="6400" width="16.42578125" customWidth="1"/>
    <col min="6401" max="6401" width="17.42578125" customWidth="1"/>
    <col min="6402" max="6405" width="18.42578125" bestFit="1" customWidth="1"/>
    <col min="6406" max="6406" width="20.42578125" customWidth="1"/>
    <col min="6407" max="6407" width="22.5703125" bestFit="1" customWidth="1"/>
    <col min="6408" max="6408" width="19.28515625" customWidth="1"/>
    <col min="6409" max="6409" width="21.5703125" customWidth="1"/>
    <col min="6410" max="6410" width="15.28515625" customWidth="1"/>
    <col min="6411" max="6411" width="12.85546875" bestFit="1" customWidth="1"/>
    <col min="6412" max="6412" width="11.28515625" bestFit="1" customWidth="1"/>
    <col min="6413" max="6416" width="12.85546875" bestFit="1" customWidth="1"/>
    <col min="6656" max="6656" width="16.42578125" customWidth="1"/>
    <col min="6657" max="6657" width="17.42578125" customWidth="1"/>
    <col min="6658" max="6661" width="18.42578125" bestFit="1" customWidth="1"/>
    <col min="6662" max="6662" width="20.42578125" customWidth="1"/>
    <col min="6663" max="6663" width="22.5703125" bestFit="1" customWidth="1"/>
    <col min="6664" max="6664" width="19.28515625" customWidth="1"/>
    <col min="6665" max="6665" width="21.5703125" customWidth="1"/>
    <col min="6666" max="6666" width="15.28515625" customWidth="1"/>
    <col min="6667" max="6667" width="12.85546875" bestFit="1" customWidth="1"/>
    <col min="6668" max="6668" width="11.28515625" bestFit="1" customWidth="1"/>
    <col min="6669" max="6672" width="12.85546875" bestFit="1" customWidth="1"/>
    <col min="6912" max="6912" width="16.42578125" customWidth="1"/>
    <col min="6913" max="6913" width="17.42578125" customWidth="1"/>
    <col min="6914" max="6917" width="18.42578125" bestFit="1" customWidth="1"/>
    <col min="6918" max="6918" width="20.42578125" customWidth="1"/>
    <col min="6919" max="6919" width="22.5703125" bestFit="1" customWidth="1"/>
    <col min="6920" max="6920" width="19.28515625" customWidth="1"/>
    <col min="6921" max="6921" width="21.5703125" customWidth="1"/>
    <col min="6922" max="6922" width="15.28515625" customWidth="1"/>
    <col min="6923" max="6923" width="12.85546875" bestFit="1" customWidth="1"/>
    <col min="6924" max="6924" width="11.28515625" bestFit="1" customWidth="1"/>
    <col min="6925" max="6928" width="12.85546875" bestFit="1" customWidth="1"/>
    <col min="7168" max="7168" width="16.42578125" customWidth="1"/>
    <col min="7169" max="7169" width="17.42578125" customWidth="1"/>
    <col min="7170" max="7173" width="18.42578125" bestFit="1" customWidth="1"/>
    <col min="7174" max="7174" width="20.42578125" customWidth="1"/>
    <col min="7175" max="7175" width="22.5703125" bestFit="1" customWidth="1"/>
    <col min="7176" max="7176" width="19.28515625" customWidth="1"/>
    <col min="7177" max="7177" width="21.5703125" customWidth="1"/>
    <col min="7178" max="7178" width="15.28515625" customWidth="1"/>
    <col min="7179" max="7179" width="12.85546875" bestFit="1" customWidth="1"/>
    <col min="7180" max="7180" width="11.28515625" bestFit="1" customWidth="1"/>
    <col min="7181" max="7184" width="12.85546875" bestFit="1" customWidth="1"/>
    <col min="7424" max="7424" width="16.42578125" customWidth="1"/>
    <col min="7425" max="7425" width="17.42578125" customWidth="1"/>
    <col min="7426" max="7429" width="18.42578125" bestFit="1" customWidth="1"/>
    <col min="7430" max="7430" width="20.42578125" customWidth="1"/>
    <col min="7431" max="7431" width="22.5703125" bestFit="1" customWidth="1"/>
    <col min="7432" max="7432" width="19.28515625" customWidth="1"/>
    <col min="7433" max="7433" width="21.5703125" customWidth="1"/>
    <col min="7434" max="7434" width="15.28515625" customWidth="1"/>
    <col min="7435" max="7435" width="12.85546875" bestFit="1" customWidth="1"/>
    <col min="7436" max="7436" width="11.28515625" bestFit="1" customWidth="1"/>
    <col min="7437" max="7440" width="12.85546875" bestFit="1" customWidth="1"/>
    <col min="7680" max="7680" width="16.42578125" customWidth="1"/>
    <col min="7681" max="7681" width="17.42578125" customWidth="1"/>
    <col min="7682" max="7685" width="18.42578125" bestFit="1" customWidth="1"/>
    <col min="7686" max="7686" width="20.42578125" customWidth="1"/>
    <col min="7687" max="7687" width="22.5703125" bestFit="1" customWidth="1"/>
    <col min="7688" max="7688" width="19.28515625" customWidth="1"/>
    <col min="7689" max="7689" width="21.5703125" customWidth="1"/>
    <col min="7690" max="7690" width="15.28515625" customWidth="1"/>
    <col min="7691" max="7691" width="12.85546875" bestFit="1" customWidth="1"/>
    <col min="7692" max="7692" width="11.28515625" bestFit="1" customWidth="1"/>
    <col min="7693" max="7696" width="12.85546875" bestFit="1" customWidth="1"/>
    <col min="7936" max="7936" width="16.42578125" customWidth="1"/>
    <col min="7937" max="7937" width="17.42578125" customWidth="1"/>
    <col min="7938" max="7941" width="18.42578125" bestFit="1" customWidth="1"/>
    <col min="7942" max="7942" width="20.42578125" customWidth="1"/>
    <col min="7943" max="7943" width="22.5703125" bestFit="1" customWidth="1"/>
    <col min="7944" max="7944" width="19.28515625" customWidth="1"/>
    <col min="7945" max="7945" width="21.5703125" customWidth="1"/>
    <col min="7946" max="7946" width="15.28515625" customWidth="1"/>
    <col min="7947" max="7947" width="12.85546875" bestFit="1" customWidth="1"/>
    <col min="7948" max="7948" width="11.28515625" bestFit="1" customWidth="1"/>
    <col min="7949" max="7952" width="12.85546875" bestFit="1" customWidth="1"/>
    <col min="8192" max="8192" width="16.42578125" customWidth="1"/>
    <col min="8193" max="8193" width="17.42578125" customWidth="1"/>
    <col min="8194" max="8197" width="18.42578125" bestFit="1" customWidth="1"/>
    <col min="8198" max="8198" width="20.42578125" customWidth="1"/>
    <col min="8199" max="8199" width="22.5703125" bestFit="1" customWidth="1"/>
    <col min="8200" max="8200" width="19.28515625" customWidth="1"/>
    <col min="8201" max="8201" width="21.5703125" customWidth="1"/>
    <col min="8202" max="8202" width="15.28515625" customWidth="1"/>
    <col min="8203" max="8203" width="12.85546875" bestFit="1" customWidth="1"/>
    <col min="8204" max="8204" width="11.28515625" bestFit="1" customWidth="1"/>
    <col min="8205" max="8208" width="12.85546875" bestFit="1" customWidth="1"/>
    <col min="8448" max="8448" width="16.42578125" customWidth="1"/>
    <col min="8449" max="8449" width="17.42578125" customWidth="1"/>
    <col min="8450" max="8453" width="18.42578125" bestFit="1" customWidth="1"/>
    <col min="8454" max="8454" width="20.42578125" customWidth="1"/>
    <col min="8455" max="8455" width="22.5703125" bestFit="1" customWidth="1"/>
    <col min="8456" max="8456" width="19.28515625" customWidth="1"/>
    <col min="8457" max="8457" width="21.5703125" customWidth="1"/>
    <col min="8458" max="8458" width="15.28515625" customWidth="1"/>
    <col min="8459" max="8459" width="12.85546875" bestFit="1" customWidth="1"/>
    <col min="8460" max="8460" width="11.28515625" bestFit="1" customWidth="1"/>
    <col min="8461" max="8464" width="12.85546875" bestFit="1" customWidth="1"/>
    <col min="8704" max="8704" width="16.42578125" customWidth="1"/>
    <col min="8705" max="8705" width="17.42578125" customWidth="1"/>
    <col min="8706" max="8709" width="18.42578125" bestFit="1" customWidth="1"/>
    <col min="8710" max="8710" width="20.42578125" customWidth="1"/>
    <col min="8711" max="8711" width="22.5703125" bestFit="1" customWidth="1"/>
    <col min="8712" max="8712" width="19.28515625" customWidth="1"/>
    <col min="8713" max="8713" width="21.5703125" customWidth="1"/>
    <col min="8714" max="8714" width="15.28515625" customWidth="1"/>
    <col min="8715" max="8715" width="12.85546875" bestFit="1" customWidth="1"/>
    <col min="8716" max="8716" width="11.28515625" bestFit="1" customWidth="1"/>
    <col min="8717" max="8720" width="12.85546875" bestFit="1" customWidth="1"/>
    <col min="8960" max="8960" width="16.42578125" customWidth="1"/>
    <col min="8961" max="8961" width="17.42578125" customWidth="1"/>
    <col min="8962" max="8965" width="18.42578125" bestFit="1" customWidth="1"/>
    <col min="8966" max="8966" width="20.42578125" customWidth="1"/>
    <col min="8967" max="8967" width="22.5703125" bestFit="1" customWidth="1"/>
    <col min="8968" max="8968" width="19.28515625" customWidth="1"/>
    <col min="8969" max="8969" width="21.5703125" customWidth="1"/>
    <col min="8970" max="8970" width="15.28515625" customWidth="1"/>
    <col min="8971" max="8971" width="12.85546875" bestFit="1" customWidth="1"/>
    <col min="8972" max="8972" width="11.28515625" bestFit="1" customWidth="1"/>
    <col min="8973" max="8976" width="12.85546875" bestFit="1" customWidth="1"/>
    <col min="9216" max="9216" width="16.42578125" customWidth="1"/>
    <col min="9217" max="9217" width="17.42578125" customWidth="1"/>
    <col min="9218" max="9221" width="18.42578125" bestFit="1" customWidth="1"/>
    <col min="9222" max="9222" width="20.42578125" customWidth="1"/>
    <col min="9223" max="9223" width="22.5703125" bestFit="1" customWidth="1"/>
    <col min="9224" max="9224" width="19.28515625" customWidth="1"/>
    <col min="9225" max="9225" width="21.5703125" customWidth="1"/>
    <col min="9226" max="9226" width="15.28515625" customWidth="1"/>
    <col min="9227" max="9227" width="12.85546875" bestFit="1" customWidth="1"/>
    <col min="9228" max="9228" width="11.28515625" bestFit="1" customWidth="1"/>
    <col min="9229" max="9232" width="12.85546875" bestFit="1" customWidth="1"/>
    <col min="9472" max="9472" width="16.42578125" customWidth="1"/>
    <col min="9473" max="9473" width="17.42578125" customWidth="1"/>
    <col min="9474" max="9477" width="18.42578125" bestFit="1" customWidth="1"/>
    <col min="9478" max="9478" width="20.42578125" customWidth="1"/>
    <col min="9479" max="9479" width="22.5703125" bestFit="1" customWidth="1"/>
    <col min="9480" max="9480" width="19.28515625" customWidth="1"/>
    <col min="9481" max="9481" width="21.5703125" customWidth="1"/>
    <col min="9482" max="9482" width="15.28515625" customWidth="1"/>
    <col min="9483" max="9483" width="12.85546875" bestFit="1" customWidth="1"/>
    <col min="9484" max="9484" width="11.28515625" bestFit="1" customWidth="1"/>
    <col min="9485" max="9488" width="12.85546875" bestFit="1" customWidth="1"/>
    <col min="9728" max="9728" width="16.42578125" customWidth="1"/>
    <col min="9729" max="9729" width="17.42578125" customWidth="1"/>
    <col min="9730" max="9733" width="18.42578125" bestFit="1" customWidth="1"/>
    <col min="9734" max="9734" width="20.42578125" customWidth="1"/>
    <col min="9735" max="9735" width="22.5703125" bestFit="1" customWidth="1"/>
    <col min="9736" max="9736" width="19.28515625" customWidth="1"/>
    <col min="9737" max="9737" width="21.5703125" customWidth="1"/>
    <col min="9738" max="9738" width="15.28515625" customWidth="1"/>
    <col min="9739" max="9739" width="12.85546875" bestFit="1" customWidth="1"/>
    <col min="9740" max="9740" width="11.28515625" bestFit="1" customWidth="1"/>
    <col min="9741" max="9744" width="12.85546875" bestFit="1" customWidth="1"/>
    <col min="9984" max="9984" width="16.42578125" customWidth="1"/>
    <col min="9985" max="9985" width="17.42578125" customWidth="1"/>
    <col min="9986" max="9989" width="18.42578125" bestFit="1" customWidth="1"/>
    <col min="9990" max="9990" width="20.42578125" customWidth="1"/>
    <col min="9991" max="9991" width="22.5703125" bestFit="1" customWidth="1"/>
    <col min="9992" max="9992" width="19.28515625" customWidth="1"/>
    <col min="9993" max="9993" width="21.5703125" customWidth="1"/>
    <col min="9994" max="9994" width="15.28515625" customWidth="1"/>
    <col min="9995" max="9995" width="12.85546875" bestFit="1" customWidth="1"/>
    <col min="9996" max="9996" width="11.28515625" bestFit="1" customWidth="1"/>
    <col min="9997" max="10000" width="12.85546875" bestFit="1" customWidth="1"/>
    <col min="10240" max="10240" width="16.42578125" customWidth="1"/>
    <col min="10241" max="10241" width="17.42578125" customWidth="1"/>
    <col min="10242" max="10245" width="18.42578125" bestFit="1" customWidth="1"/>
    <col min="10246" max="10246" width="20.42578125" customWidth="1"/>
    <col min="10247" max="10247" width="22.5703125" bestFit="1" customWidth="1"/>
    <col min="10248" max="10248" width="19.28515625" customWidth="1"/>
    <col min="10249" max="10249" width="21.5703125" customWidth="1"/>
    <col min="10250" max="10250" width="15.28515625" customWidth="1"/>
    <col min="10251" max="10251" width="12.85546875" bestFit="1" customWidth="1"/>
    <col min="10252" max="10252" width="11.28515625" bestFit="1" customWidth="1"/>
    <col min="10253" max="10256" width="12.85546875" bestFit="1" customWidth="1"/>
    <col min="10496" max="10496" width="16.42578125" customWidth="1"/>
    <col min="10497" max="10497" width="17.42578125" customWidth="1"/>
    <col min="10498" max="10501" width="18.42578125" bestFit="1" customWidth="1"/>
    <col min="10502" max="10502" width="20.42578125" customWidth="1"/>
    <col min="10503" max="10503" width="22.5703125" bestFit="1" customWidth="1"/>
    <col min="10504" max="10504" width="19.28515625" customWidth="1"/>
    <col min="10505" max="10505" width="21.5703125" customWidth="1"/>
    <col min="10506" max="10506" width="15.28515625" customWidth="1"/>
    <col min="10507" max="10507" width="12.85546875" bestFit="1" customWidth="1"/>
    <col min="10508" max="10508" width="11.28515625" bestFit="1" customWidth="1"/>
    <col min="10509" max="10512" width="12.85546875" bestFit="1" customWidth="1"/>
    <col min="10752" max="10752" width="16.42578125" customWidth="1"/>
    <col min="10753" max="10753" width="17.42578125" customWidth="1"/>
    <col min="10754" max="10757" width="18.42578125" bestFit="1" customWidth="1"/>
    <col min="10758" max="10758" width="20.42578125" customWidth="1"/>
    <col min="10759" max="10759" width="22.5703125" bestFit="1" customWidth="1"/>
    <col min="10760" max="10760" width="19.28515625" customWidth="1"/>
    <col min="10761" max="10761" width="21.5703125" customWidth="1"/>
    <col min="10762" max="10762" width="15.28515625" customWidth="1"/>
    <col min="10763" max="10763" width="12.85546875" bestFit="1" customWidth="1"/>
    <col min="10764" max="10764" width="11.28515625" bestFit="1" customWidth="1"/>
    <col min="10765" max="10768" width="12.85546875" bestFit="1" customWidth="1"/>
    <col min="11008" max="11008" width="16.42578125" customWidth="1"/>
    <col min="11009" max="11009" width="17.42578125" customWidth="1"/>
    <col min="11010" max="11013" width="18.42578125" bestFit="1" customWidth="1"/>
    <col min="11014" max="11014" width="20.42578125" customWidth="1"/>
    <col min="11015" max="11015" width="22.5703125" bestFit="1" customWidth="1"/>
    <col min="11016" max="11016" width="19.28515625" customWidth="1"/>
    <col min="11017" max="11017" width="21.5703125" customWidth="1"/>
    <col min="11018" max="11018" width="15.28515625" customWidth="1"/>
    <col min="11019" max="11019" width="12.85546875" bestFit="1" customWidth="1"/>
    <col min="11020" max="11020" width="11.28515625" bestFit="1" customWidth="1"/>
    <col min="11021" max="11024" width="12.85546875" bestFit="1" customWidth="1"/>
    <col min="11264" max="11264" width="16.42578125" customWidth="1"/>
    <col min="11265" max="11265" width="17.42578125" customWidth="1"/>
    <col min="11266" max="11269" width="18.42578125" bestFit="1" customWidth="1"/>
    <col min="11270" max="11270" width="20.42578125" customWidth="1"/>
    <col min="11271" max="11271" width="22.5703125" bestFit="1" customWidth="1"/>
    <col min="11272" max="11272" width="19.28515625" customWidth="1"/>
    <col min="11273" max="11273" width="21.5703125" customWidth="1"/>
    <col min="11274" max="11274" width="15.28515625" customWidth="1"/>
    <col min="11275" max="11275" width="12.85546875" bestFit="1" customWidth="1"/>
    <col min="11276" max="11276" width="11.28515625" bestFit="1" customWidth="1"/>
    <col min="11277" max="11280" width="12.85546875" bestFit="1" customWidth="1"/>
    <col min="11520" max="11520" width="16.42578125" customWidth="1"/>
    <col min="11521" max="11521" width="17.42578125" customWidth="1"/>
    <col min="11522" max="11525" width="18.42578125" bestFit="1" customWidth="1"/>
    <col min="11526" max="11526" width="20.42578125" customWidth="1"/>
    <col min="11527" max="11527" width="22.5703125" bestFit="1" customWidth="1"/>
    <col min="11528" max="11528" width="19.28515625" customWidth="1"/>
    <col min="11529" max="11529" width="21.5703125" customWidth="1"/>
    <col min="11530" max="11530" width="15.28515625" customWidth="1"/>
    <col min="11531" max="11531" width="12.85546875" bestFit="1" customWidth="1"/>
    <col min="11532" max="11532" width="11.28515625" bestFit="1" customWidth="1"/>
    <col min="11533" max="11536" width="12.85546875" bestFit="1" customWidth="1"/>
    <col min="11776" max="11776" width="16.42578125" customWidth="1"/>
    <col min="11777" max="11777" width="17.42578125" customWidth="1"/>
    <col min="11778" max="11781" width="18.42578125" bestFit="1" customWidth="1"/>
    <col min="11782" max="11782" width="20.42578125" customWidth="1"/>
    <col min="11783" max="11783" width="22.5703125" bestFit="1" customWidth="1"/>
    <col min="11784" max="11784" width="19.28515625" customWidth="1"/>
    <col min="11785" max="11785" width="21.5703125" customWidth="1"/>
    <col min="11786" max="11786" width="15.28515625" customWidth="1"/>
    <col min="11787" max="11787" width="12.85546875" bestFit="1" customWidth="1"/>
    <col min="11788" max="11788" width="11.28515625" bestFit="1" customWidth="1"/>
    <col min="11789" max="11792" width="12.85546875" bestFit="1" customWidth="1"/>
    <col min="12032" max="12032" width="16.42578125" customWidth="1"/>
    <col min="12033" max="12033" width="17.42578125" customWidth="1"/>
    <col min="12034" max="12037" width="18.42578125" bestFit="1" customWidth="1"/>
    <col min="12038" max="12038" width="20.42578125" customWidth="1"/>
    <col min="12039" max="12039" width="22.5703125" bestFit="1" customWidth="1"/>
    <col min="12040" max="12040" width="19.28515625" customWidth="1"/>
    <col min="12041" max="12041" width="21.5703125" customWidth="1"/>
    <col min="12042" max="12042" width="15.28515625" customWidth="1"/>
    <col min="12043" max="12043" width="12.85546875" bestFit="1" customWidth="1"/>
    <col min="12044" max="12044" width="11.28515625" bestFit="1" customWidth="1"/>
    <col min="12045" max="12048" width="12.85546875" bestFit="1" customWidth="1"/>
    <col min="12288" max="12288" width="16.42578125" customWidth="1"/>
    <col min="12289" max="12289" width="17.42578125" customWidth="1"/>
    <col min="12290" max="12293" width="18.42578125" bestFit="1" customWidth="1"/>
    <col min="12294" max="12294" width="20.42578125" customWidth="1"/>
    <col min="12295" max="12295" width="22.5703125" bestFit="1" customWidth="1"/>
    <col min="12296" max="12296" width="19.28515625" customWidth="1"/>
    <col min="12297" max="12297" width="21.5703125" customWidth="1"/>
    <col min="12298" max="12298" width="15.28515625" customWidth="1"/>
    <col min="12299" max="12299" width="12.85546875" bestFit="1" customWidth="1"/>
    <col min="12300" max="12300" width="11.28515625" bestFit="1" customWidth="1"/>
    <col min="12301" max="12304" width="12.85546875" bestFit="1" customWidth="1"/>
    <col min="12544" max="12544" width="16.42578125" customWidth="1"/>
    <col min="12545" max="12545" width="17.42578125" customWidth="1"/>
    <col min="12546" max="12549" width="18.42578125" bestFit="1" customWidth="1"/>
    <col min="12550" max="12550" width="20.42578125" customWidth="1"/>
    <col min="12551" max="12551" width="22.5703125" bestFit="1" customWidth="1"/>
    <col min="12552" max="12552" width="19.28515625" customWidth="1"/>
    <col min="12553" max="12553" width="21.5703125" customWidth="1"/>
    <col min="12554" max="12554" width="15.28515625" customWidth="1"/>
    <col min="12555" max="12555" width="12.85546875" bestFit="1" customWidth="1"/>
    <col min="12556" max="12556" width="11.28515625" bestFit="1" customWidth="1"/>
    <col min="12557" max="12560" width="12.85546875" bestFit="1" customWidth="1"/>
    <col min="12800" max="12800" width="16.42578125" customWidth="1"/>
    <col min="12801" max="12801" width="17.42578125" customWidth="1"/>
    <col min="12802" max="12805" width="18.42578125" bestFit="1" customWidth="1"/>
    <col min="12806" max="12806" width="20.42578125" customWidth="1"/>
    <col min="12807" max="12807" width="22.5703125" bestFit="1" customWidth="1"/>
    <col min="12808" max="12808" width="19.28515625" customWidth="1"/>
    <col min="12809" max="12809" width="21.5703125" customWidth="1"/>
    <col min="12810" max="12810" width="15.28515625" customWidth="1"/>
    <col min="12811" max="12811" width="12.85546875" bestFit="1" customWidth="1"/>
    <col min="12812" max="12812" width="11.28515625" bestFit="1" customWidth="1"/>
    <col min="12813" max="12816" width="12.85546875" bestFit="1" customWidth="1"/>
    <col min="13056" max="13056" width="16.42578125" customWidth="1"/>
    <col min="13057" max="13057" width="17.42578125" customWidth="1"/>
    <col min="13058" max="13061" width="18.42578125" bestFit="1" customWidth="1"/>
    <col min="13062" max="13062" width="20.42578125" customWidth="1"/>
    <col min="13063" max="13063" width="22.5703125" bestFit="1" customWidth="1"/>
    <col min="13064" max="13064" width="19.28515625" customWidth="1"/>
    <col min="13065" max="13065" width="21.5703125" customWidth="1"/>
    <col min="13066" max="13066" width="15.28515625" customWidth="1"/>
    <col min="13067" max="13067" width="12.85546875" bestFit="1" customWidth="1"/>
    <col min="13068" max="13068" width="11.28515625" bestFit="1" customWidth="1"/>
    <col min="13069" max="13072" width="12.85546875" bestFit="1" customWidth="1"/>
    <col min="13312" max="13312" width="16.42578125" customWidth="1"/>
    <col min="13313" max="13313" width="17.42578125" customWidth="1"/>
    <col min="13314" max="13317" width="18.42578125" bestFit="1" customWidth="1"/>
    <col min="13318" max="13318" width="20.42578125" customWidth="1"/>
    <col min="13319" max="13319" width="22.5703125" bestFit="1" customWidth="1"/>
    <col min="13320" max="13320" width="19.28515625" customWidth="1"/>
    <col min="13321" max="13321" width="21.5703125" customWidth="1"/>
    <col min="13322" max="13322" width="15.28515625" customWidth="1"/>
    <col min="13323" max="13323" width="12.85546875" bestFit="1" customWidth="1"/>
    <col min="13324" max="13324" width="11.28515625" bestFit="1" customWidth="1"/>
    <col min="13325" max="13328" width="12.85546875" bestFit="1" customWidth="1"/>
    <col min="13568" max="13568" width="16.42578125" customWidth="1"/>
    <col min="13569" max="13569" width="17.42578125" customWidth="1"/>
    <col min="13570" max="13573" width="18.42578125" bestFit="1" customWidth="1"/>
    <col min="13574" max="13574" width="20.42578125" customWidth="1"/>
    <col min="13575" max="13575" width="22.5703125" bestFit="1" customWidth="1"/>
    <col min="13576" max="13576" width="19.28515625" customWidth="1"/>
    <col min="13577" max="13577" width="21.5703125" customWidth="1"/>
    <col min="13578" max="13578" width="15.28515625" customWidth="1"/>
    <col min="13579" max="13579" width="12.85546875" bestFit="1" customWidth="1"/>
    <col min="13580" max="13580" width="11.28515625" bestFit="1" customWidth="1"/>
    <col min="13581" max="13584" width="12.85546875" bestFit="1" customWidth="1"/>
    <col min="13824" max="13824" width="16.42578125" customWidth="1"/>
    <col min="13825" max="13825" width="17.42578125" customWidth="1"/>
    <col min="13826" max="13829" width="18.42578125" bestFit="1" customWidth="1"/>
    <col min="13830" max="13830" width="20.42578125" customWidth="1"/>
    <col min="13831" max="13831" width="22.5703125" bestFit="1" customWidth="1"/>
    <col min="13832" max="13832" width="19.28515625" customWidth="1"/>
    <col min="13833" max="13833" width="21.5703125" customWidth="1"/>
    <col min="13834" max="13834" width="15.28515625" customWidth="1"/>
    <col min="13835" max="13835" width="12.85546875" bestFit="1" customWidth="1"/>
    <col min="13836" max="13836" width="11.28515625" bestFit="1" customWidth="1"/>
    <col min="13837" max="13840" width="12.85546875" bestFit="1" customWidth="1"/>
    <col min="14080" max="14080" width="16.42578125" customWidth="1"/>
    <col min="14081" max="14081" width="17.42578125" customWidth="1"/>
    <col min="14082" max="14085" width="18.42578125" bestFit="1" customWidth="1"/>
    <col min="14086" max="14086" width="20.42578125" customWidth="1"/>
    <col min="14087" max="14087" width="22.5703125" bestFit="1" customWidth="1"/>
    <col min="14088" max="14088" width="19.28515625" customWidth="1"/>
    <col min="14089" max="14089" width="21.5703125" customWidth="1"/>
    <col min="14090" max="14090" width="15.28515625" customWidth="1"/>
    <col min="14091" max="14091" width="12.85546875" bestFit="1" customWidth="1"/>
    <col min="14092" max="14092" width="11.28515625" bestFit="1" customWidth="1"/>
    <col min="14093" max="14096" width="12.85546875" bestFit="1" customWidth="1"/>
    <col min="14336" max="14336" width="16.42578125" customWidth="1"/>
    <col min="14337" max="14337" width="17.42578125" customWidth="1"/>
    <col min="14338" max="14341" width="18.42578125" bestFit="1" customWidth="1"/>
    <col min="14342" max="14342" width="20.42578125" customWidth="1"/>
    <col min="14343" max="14343" width="22.5703125" bestFit="1" customWidth="1"/>
    <col min="14344" max="14344" width="19.28515625" customWidth="1"/>
    <col min="14345" max="14345" width="21.5703125" customWidth="1"/>
    <col min="14346" max="14346" width="15.28515625" customWidth="1"/>
    <col min="14347" max="14347" width="12.85546875" bestFit="1" customWidth="1"/>
    <col min="14348" max="14348" width="11.28515625" bestFit="1" customWidth="1"/>
    <col min="14349" max="14352" width="12.85546875" bestFit="1" customWidth="1"/>
    <col min="14592" max="14592" width="16.42578125" customWidth="1"/>
    <col min="14593" max="14593" width="17.42578125" customWidth="1"/>
    <col min="14594" max="14597" width="18.42578125" bestFit="1" customWidth="1"/>
    <col min="14598" max="14598" width="20.42578125" customWidth="1"/>
    <col min="14599" max="14599" width="22.5703125" bestFit="1" customWidth="1"/>
    <col min="14600" max="14600" width="19.28515625" customWidth="1"/>
    <col min="14601" max="14601" width="21.5703125" customWidth="1"/>
    <col min="14602" max="14602" width="15.28515625" customWidth="1"/>
    <col min="14603" max="14603" width="12.85546875" bestFit="1" customWidth="1"/>
    <col min="14604" max="14604" width="11.28515625" bestFit="1" customWidth="1"/>
    <col min="14605" max="14608" width="12.85546875" bestFit="1" customWidth="1"/>
    <col min="14848" max="14848" width="16.42578125" customWidth="1"/>
    <col min="14849" max="14849" width="17.42578125" customWidth="1"/>
    <col min="14850" max="14853" width="18.42578125" bestFit="1" customWidth="1"/>
    <col min="14854" max="14854" width="20.42578125" customWidth="1"/>
    <col min="14855" max="14855" width="22.5703125" bestFit="1" customWidth="1"/>
    <col min="14856" max="14856" width="19.28515625" customWidth="1"/>
    <col min="14857" max="14857" width="21.5703125" customWidth="1"/>
    <col min="14858" max="14858" width="15.28515625" customWidth="1"/>
    <col min="14859" max="14859" width="12.85546875" bestFit="1" customWidth="1"/>
    <col min="14860" max="14860" width="11.28515625" bestFit="1" customWidth="1"/>
    <col min="14861" max="14864" width="12.85546875" bestFit="1" customWidth="1"/>
    <col min="15104" max="15104" width="16.42578125" customWidth="1"/>
    <col min="15105" max="15105" width="17.42578125" customWidth="1"/>
    <col min="15106" max="15109" width="18.42578125" bestFit="1" customWidth="1"/>
    <col min="15110" max="15110" width="20.42578125" customWidth="1"/>
    <col min="15111" max="15111" width="22.5703125" bestFit="1" customWidth="1"/>
    <col min="15112" max="15112" width="19.28515625" customWidth="1"/>
    <col min="15113" max="15113" width="21.5703125" customWidth="1"/>
    <col min="15114" max="15114" width="15.28515625" customWidth="1"/>
    <col min="15115" max="15115" width="12.85546875" bestFit="1" customWidth="1"/>
    <col min="15116" max="15116" width="11.28515625" bestFit="1" customWidth="1"/>
    <col min="15117" max="15120" width="12.85546875" bestFit="1" customWidth="1"/>
    <col min="15360" max="15360" width="16.42578125" customWidth="1"/>
    <col min="15361" max="15361" width="17.42578125" customWidth="1"/>
    <col min="15362" max="15365" width="18.42578125" bestFit="1" customWidth="1"/>
    <col min="15366" max="15366" width="20.42578125" customWidth="1"/>
    <col min="15367" max="15367" width="22.5703125" bestFit="1" customWidth="1"/>
    <col min="15368" max="15368" width="19.28515625" customWidth="1"/>
    <col min="15369" max="15369" width="21.5703125" customWidth="1"/>
    <col min="15370" max="15370" width="15.28515625" customWidth="1"/>
    <col min="15371" max="15371" width="12.85546875" bestFit="1" customWidth="1"/>
    <col min="15372" max="15372" width="11.28515625" bestFit="1" customWidth="1"/>
    <col min="15373" max="15376" width="12.85546875" bestFit="1" customWidth="1"/>
    <col min="15616" max="15616" width="16.42578125" customWidth="1"/>
    <col min="15617" max="15617" width="17.42578125" customWidth="1"/>
    <col min="15618" max="15621" width="18.42578125" bestFit="1" customWidth="1"/>
    <col min="15622" max="15622" width="20.42578125" customWidth="1"/>
    <col min="15623" max="15623" width="22.5703125" bestFit="1" customWidth="1"/>
    <col min="15624" max="15624" width="19.28515625" customWidth="1"/>
    <col min="15625" max="15625" width="21.5703125" customWidth="1"/>
    <col min="15626" max="15626" width="15.28515625" customWidth="1"/>
    <col min="15627" max="15627" width="12.85546875" bestFit="1" customWidth="1"/>
    <col min="15628" max="15628" width="11.28515625" bestFit="1" customWidth="1"/>
    <col min="15629" max="15632" width="12.85546875" bestFit="1" customWidth="1"/>
    <col min="15872" max="15872" width="16.42578125" customWidth="1"/>
    <col min="15873" max="15873" width="17.42578125" customWidth="1"/>
    <col min="15874" max="15877" width="18.42578125" bestFit="1" customWidth="1"/>
    <col min="15878" max="15878" width="20.42578125" customWidth="1"/>
    <col min="15879" max="15879" width="22.5703125" bestFit="1" customWidth="1"/>
    <col min="15880" max="15880" width="19.28515625" customWidth="1"/>
    <col min="15881" max="15881" width="21.5703125" customWidth="1"/>
    <col min="15882" max="15882" width="15.28515625" customWidth="1"/>
    <col min="15883" max="15883" width="12.85546875" bestFit="1" customWidth="1"/>
    <col min="15884" max="15884" width="11.28515625" bestFit="1" customWidth="1"/>
    <col min="15885" max="15888" width="12.85546875" bestFit="1" customWidth="1"/>
    <col min="16128" max="16128" width="16.42578125" customWidth="1"/>
    <col min="16129" max="16129" width="17.42578125" customWidth="1"/>
    <col min="16130" max="16133" width="18.42578125" bestFit="1" customWidth="1"/>
    <col min="16134" max="16134" width="20.42578125" customWidth="1"/>
    <col min="16135" max="16135" width="22.5703125" bestFit="1" customWidth="1"/>
    <col min="16136" max="16136" width="19.28515625" customWidth="1"/>
    <col min="16137" max="16137" width="21.5703125" customWidth="1"/>
    <col min="16138" max="16138" width="15.28515625" customWidth="1"/>
    <col min="16139" max="16139" width="12.85546875" bestFit="1" customWidth="1"/>
    <col min="16140" max="16140" width="11.28515625" bestFit="1" customWidth="1"/>
    <col min="16141" max="16144" width="12.85546875" bestFit="1" customWidth="1"/>
  </cols>
  <sheetData>
    <row r="1" spans="1:13" ht="19.5" x14ac:dyDescent="0.3">
      <c r="A1" s="1" t="s">
        <v>0</v>
      </c>
      <c r="B1" s="1"/>
      <c r="C1" s="2"/>
      <c r="D1" s="2" t="s">
        <v>41</v>
      </c>
      <c r="E1" s="2"/>
      <c r="F1" s="2"/>
    </row>
    <row r="2" spans="1:13" x14ac:dyDescent="0.25">
      <c r="I2" s="3"/>
      <c r="J2" s="3"/>
      <c r="L2" s="4"/>
      <c r="M2" s="5"/>
    </row>
    <row r="4" spans="1:13" x14ac:dyDescent="0.25">
      <c r="B4" s="6" t="s">
        <v>1</v>
      </c>
      <c r="C4" s="6" t="s">
        <v>2</v>
      </c>
      <c r="D4" s="6" t="s">
        <v>2</v>
      </c>
      <c r="E4" s="6" t="s">
        <v>2</v>
      </c>
      <c r="F4" s="6" t="s">
        <v>42</v>
      </c>
      <c r="G4" s="7" t="s">
        <v>3</v>
      </c>
      <c r="H4" s="8" t="s">
        <v>4</v>
      </c>
      <c r="I4" s="9" t="s">
        <v>5</v>
      </c>
      <c r="J4" s="44" t="s">
        <v>40</v>
      </c>
      <c r="L4" t="s">
        <v>39</v>
      </c>
    </row>
    <row r="5" spans="1:13" x14ac:dyDescent="0.25">
      <c r="A5" s="10" t="s">
        <v>6</v>
      </c>
      <c r="B5" s="11">
        <v>35000</v>
      </c>
      <c r="C5" s="11">
        <v>9384.92</v>
      </c>
      <c r="D5" s="12">
        <v>1650.48</v>
      </c>
      <c r="E5" s="13">
        <v>2182.79</v>
      </c>
      <c r="F5" s="14">
        <v>16968.37</v>
      </c>
      <c r="G5" s="42">
        <v>44010</v>
      </c>
      <c r="H5" s="42">
        <v>106475</v>
      </c>
      <c r="I5" s="15">
        <f>SUM(B5:H5)</f>
        <v>215671.56</v>
      </c>
      <c r="J5" s="16">
        <v>216389.28</v>
      </c>
      <c r="K5" s="3">
        <f>+I5-J5</f>
        <v>-717.72000000000116</v>
      </c>
      <c r="L5" s="11">
        <v>38379</v>
      </c>
      <c r="M5" s="11">
        <v>108245</v>
      </c>
    </row>
    <row r="6" spans="1:13" x14ac:dyDescent="0.25">
      <c r="A6" s="10" t="s">
        <v>7</v>
      </c>
      <c r="B6" s="11">
        <v>8000</v>
      </c>
      <c r="C6" s="11">
        <v>6711.82</v>
      </c>
      <c r="D6" s="12">
        <v>1447.2</v>
      </c>
      <c r="E6" s="13">
        <v>1510.84</v>
      </c>
      <c r="F6" s="14">
        <v>10702.85</v>
      </c>
      <c r="G6" s="42">
        <v>31405</v>
      </c>
      <c r="H6" s="42">
        <v>80625</v>
      </c>
      <c r="I6" s="15">
        <f t="shared" ref="I6:I9" si="0">SUM(B6:H6)</f>
        <v>140402.71</v>
      </c>
      <c r="J6" s="16">
        <v>140212.82999999999</v>
      </c>
      <c r="K6" s="3">
        <f t="shared" ref="K6:K10" si="1">+I6-J6</f>
        <v>189.88000000000466</v>
      </c>
      <c r="L6" s="11">
        <v>27419</v>
      </c>
      <c r="M6" s="11">
        <v>81553</v>
      </c>
    </row>
    <row r="7" spans="1:13" x14ac:dyDescent="0.25">
      <c r="A7" s="10" t="s">
        <v>8</v>
      </c>
      <c r="B7" s="11">
        <v>1000</v>
      </c>
      <c r="C7" s="11">
        <v>4980.12</v>
      </c>
      <c r="D7" s="12">
        <v>7484.83</v>
      </c>
      <c r="E7" s="13">
        <v>1220.19</v>
      </c>
      <c r="F7" s="14">
        <v>9038.81</v>
      </c>
      <c r="G7" s="42">
        <v>7692</v>
      </c>
      <c r="H7" s="42">
        <v>81550</v>
      </c>
      <c r="I7" s="15">
        <f t="shared" si="0"/>
        <v>112965.95</v>
      </c>
      <c r="J7" s="16">
        <v>108505.5</v>
      </c>
      <c r="K7" s="3">
        <f t="shared" si="1"/>
        <v>4460.4499999999971</v>
      </c>
      <c r="L7" s="11">
        <v>3571</v>
      </c>
      <c r="M7" s="11">
        <v>75354</v>
      </c>
    </row>
    <row r="8" spans="1:13" x14ac:dyDescent="0.25">
      <c r="A8" s="10" t="s">
        <v>9</v>
      </c>
      <c r="B8" s="11">
        <v>30000</v>
      </c>
      <c r="C8" s="11">
        <v>5038.22</v>
      </c>
      <c r="D8" s="12">
        <v>9730.31</v>
      </c>
      <c r="E8" s="13">
        <v>1482.45</v>
      </c>
      <c r="F8" s="14">
        <v>15067.84</v>
      </c>
      <c r="G8" s="42">
        <v>8525</v>
      </c>
      <c r="H8" s="42">
        <v>78112</v>
      </c>
      <c r="I8" s="15">
        <f t="shared" si="0"/>
        <v>147955.82</v>
      </c>
      <c r="J8" s="16">
        <v>150225.66</v>
      </c>
      <c r="K8" s="3">
        <f t="shared" si="1"/>
        <v>-2269.8399999999965</v>
      </c>
      <c r="L8" s="11">
        <v>4406</v>
      </c>
      <c r="M8" s="11">
        <v>81770</v>
      </c>
    </row>
    <row r="9" spans="1:13" x14ac:dyDescent="0.25">
      <c r="A9" s="10" t="s">
        <v>10</v>
      </c>
      <c r="B9" s="11">
        <v>30000</v>
      </c>
      <c r="C9" s="11">
        <v>8309.8700000000008</v>
      </c>
      <c r="D9" s="12">
        <v>2616.1799999999998</v>
      </c>
      <c r="E9" s="13">
        <v>1821.89</v>
      </c>
      <c r="F9" s="14">
        <v>14222.13</v>
      </c>
      <c r="G9" s="43">
        <v>4497</v>
      </c>
      <c r="H9" s="43">
        <v>121510</v>
      </c>
      <c r="I9" s="15">
        <f t="shared" si="0"/>
        <v>182977.07</v>
      </c>
      <c r="J9" s="16">
        <v>180415.8</v>
      </c>
      <c r="K9" s="3">
        <f t="shared" si="1"/>
        <v>2561.2700000000186</v>
      </c>
      <c r="L9" s="15">
        <v>4628</v>
      </c>
      <c r="M9" s="15">
        <v>120734</v>
      </c>
    </row>
    <row r="10" spans="1:13" x14ac:dyDescent="0.25">
      <c r="A10" s="10" t="s">
        <v>11</v>
      </c>
      <c r="B10" s="17">
        <f t="shared" ref="B10:I10" si="2">SUM(B5:B9)</f>
        <v>104000</v>
      </c>
      <c r="C10" s="17">
        <f t="shared" si="2"/>
        <v>34424.950000000004</v>
      </c>
      <c r="D10" s="18">
        <f t="shared" si="2"/>
        <v>22929</v>
      </c>
      <c r="E10" s="19">
        <f t="shared" si="2"/>
        <v>8218.16</v>
      </c>
      <c r="F10" s="17">
        <f t="shared" si="2"/>
        <v>66000</v>
      </c>
      <c r="G10" s="20">
        <f t="shared" si="2"/>
        <v>96129</v>
      </c>
      <c r="H10" s="21">
        <f t="shared" si="2"/>
        <v>468272</v>
      </c>
      <c r="I10" s="22">
        <f t="shared" si="2"/>
        <v>799973.1100000001</v>
      </c>
      <c r="J10" s="45">
        <f>SUM(J5:J9)</f>
        <v>795749.07000000007</v>
      </c>
      <c r="K10" s="3">
        <f t="shared" si="1"/>
        <v>4224.0400000000373</v>
      </c>
      <c r="L10" s="20">
        <v>78403</v>
      </c>
      <c r="M10" s="21">
        <v>467656</v>
      </c>
    </row>
    <row r="11" spans="1:13" x14ac:dyDescent="0.25">
      <c r="D11" s="3"/>
      <c r="F11" s="3"/>
      <c r="H11" s="3"/>
    </row>
    <row r="12" spans="1:13" x14ac:dyDescent="0.25">
      <c r="B12" s="23" t="s">
        <v>12</v>
      </c>
      <c r="C12" s="24" t="s">
        <v>13</v>
      </c>
      <c r="D12" s="24" t="s">
        <v>14</v>
      </c>
      <c r="E12" s="24" t="s">
        <v>15</v>
      </c>
      <c r="F12" s="23" t="s">
        <v>16</v>
      </c>
    </row>
    <row r="13" spans="1:13" x14ac:dyDescent="0.25">
      <c r="D13" s="25" t="s">
        <v>17</v>
      </c>
      <c r="E13" s="25"/>
      <c r="F13" s="23"/>
      <c r="G13" s="26" t="s">
        <v>18</v>
      </c>
      <c r="H13" s="27">
        <f>+G10+F10+E10+D10+C10+B10</f>
        <v>331701.11</v>
      </c>
      <c r="I13" s="16"/>
      <c r="J13" s="16"/>
    </row>
    <row r="14" spans="1:13" x14ac:dyDescent="0.25">
      <c r="F14" s="23"/>
      <c r="G14" s="28" t="s">
        <v>19</v>
      </c>
      <c r="H14" s="21">
        <v>468272</v>
      </c>
      <c r="I14" s="16"/>
      <c r="J14" s="16"/>
    </row>
    <row r="15" spans="1:13" x14ac:dyDescent="0.25">
      <c r="C15" t="s">
        <v>33</v>
      </c>
      <c r="D15" t="s">
        <v>20</v>
      </c>
      <c r="E15">
        <v>10000</v>
      </c>
      <c r="F15" s="23"/>
    </row>
    <row r="16" spans="1:13" x14ac:dyDescent="0.25">
      <c r="C16" t="s">
        <v>37</v>
      </c>
      <c r="D16" t="s">
        <v>21</v>
      </c>
      <c r="E16">
        <v>15000</v>
      </c>
      <c r="F16" s="23"/>
      <c r="G16" s="29" t="s">
        <v>22</v>
      </c>
      <c r="H16" s="29"/>
      <c r="I16" s="30">
        <f>+H13+H14</f>
        <v>799973.11</v>
      </c>
      <c r="J16" s="46"/>
    </row>
    <row r="17" spans="1:11" x14ac:dyDescent="0.25">
      <c r="C17" t="s">
        <v>34</v>
      </c>
      <c r="D17" t="s">
        <v>23</v>
      </c>
      <c r="E17">
        <v>32000</v>
      </c>
      <c r="F17" s="31"/>
    </row>
    <row r="18" spans="1:11" x14ac:dyDescent="0.25">
      <c r="C18" t="s">
        <v>35</v>
      </c>
      <c r="D18" s="3" t="s">
        <v>24</v>
      </c>
      <c r="E18">
        <v>6000</v>
      </c>
      <c r="F18" s="31"/>
      <c r="G18" s="3"/>
    </row>
    <row r="19" spans="1:11" x14ac:dyDescent="0.25">
      <c r="C19" t="s">
        <v>36</v>
      </c>
      <c r="D19" s="3" t="s">
        <v>25</v>
      </c>
      <c r="E19">
        <v>1500</v>
      </c>
      <c r="F19" s="31"/>
      <c r="G19" s="3"/>
    </row>
    <row r="20" spans="1:11" x14ac:dyDescent="0.25">
      <c r="C20" t="s">
        <v>38</v>
      </c>
      <c r="D20" s="3" t="s">
        <v>26</v>
      </c>
      <c r="E20">
        <v>1500</v>
      </c>
      <c r="F20" s="31"/>
      <c r="K20" s="4"/>
    </row>
    <row r="21" spans="1:11" x14ac:dyDescent="0.25">
      <c r="E21">
        <f>SUM(E15:E20)</f>
        <v>66000</v>
      </c>
      <c r="F21" s="32">
        <f>+E21/5</f>
        <v>13200</v>
      </c>
    </row>
    <row r="23" spans="1:11" x14ac:dyDescent="0.25">
      <c r="B23" s="33" t="s">
        <v>27</v>
      </c>
      <c r="C23" s="33" t="s">
        <v>28</v>
      </c>
      <c r="D23" s="33" t="s">
        <v>29</v>
      </c>
      <c r="E23" s="33" t="s">
        <v>30</v>
      </c>
      <c r="F23" s="33" t="s">
        <v>31</v>
      </c>
      <c r="G23" s="33"/>
      <c r="H23" s="34"/>
    </row>
    <row r="24" spans="1:11" x14ac:dyDescent="0.25">
      <c r="A24" s="35" t="s">
        <v>6</v>
      </c>
      <c r="B24" s="36">
        <v>1615</v>
      </c>
      <c r="C24" s="36">
        <v>2057</v>
      </c>
      <c r="D24" s="37">
        <v>137309.20000000001</v>
      </c>
      <c r="E24" s="36">
        <v>129</v>
      </c>
      <c r="F24" s="37">
        <v>33229.54</v>
      </c>
      <c r="G24" s="37"/>
      <c r="H24" s="37"/>
      <c r="I24" s="36"/>
      <c r="J24" s="36"/>
    </row>
    <row r="25" spans="1:11" x14ac:dyDescent="0.25">
      <c r="A25" s="35" t="s">
        <v>7</v>
      </c>
      <c r="B25" s="36">
        <v>1155</v>
      </c>
      <c r="C25" s="36">
        <v>1411</v>
      </c>
      <c r="D25" s="37">
        <v>88067.68</v>
      </c>
      <c r="E25" s="36">
        <v>110</v>
      </c>
      <c r="F25" s="37">
        <v>19500.169999999998</v>
      </c>
      <c r="G25" s="37"/>
      <c r="H25" s="37"/>
      <c r="I25" s="36"/>
      <c r="J25" s="36"/>
    </row>
    <row r="26" spans="1:11" x14ac:dyDescent="0.25">
      <c r="A26" s="35" t="s">
        <v>8</v>
      </c>
      <c r="B26" s="36">
        <v>857</v>
      </c>
      <c r="C26" s="36">
        <v>1402</v>
      </c>
      <c r="D26" s="37">
        <v>81864.88</v>
      </c>
      <c r="E26" s="36">
        <v>56</v>
      </c>
      <c r="F26" s="37">
        <v>8978.76</v>
      </c>
      <c r="G26" s="37"/>
      <c r="H26" s="37"/>
      <c r="I26" s="36"/>
      <c r="J26" s="36"/>
    </row>
    <row r="27" spans="1:11" x14ac:dyDescent="0.25">
      <c r="A27" s="35" t="s">
        <v>9</v>
      </c>
      <c r="B27" s="36">
        <v>867</v>
      </c>
      <c r="C27" s="36">
        <v>2803</v>
      </c>
      <c r="D27" s="37">
        <v>147040.03</v>
      </c>
      <c r="E27" s="36">
        <v>47</v>
      </c>
      <c r="F27" s="37">
        <v>4397.7299999999996</v>
      </c>
      <c r="G27" s="37"/>
      <c r="H27" s="37"/>
      <c r="I27" s="36"/>
      <c r="J27" s="36"/>
    </row>
    <row r="28" spans="1:11" x14ac:dyDescent="0.25">
      <c r="A28" s="35" t="s">
        <v>10</v>
      </c>
      <c r="B28" s="36">
        <v>1430</v>
      </c>
      <c r="C28" s="36">
        <v>1790</v>
      </c>
      <c r="D28" s="37">
        <v>108958.16</v>
      </c>
      <c r="E28" s="36">
        <v>159</v>
      </c>
      <c r="F28" s="37">
        <v>33979.800000000003</v>
      </c>
      <c r="G28" s="37"/>
      <c r="H28" s="37"/>
      <c r="I28" s="36"/>
      <c r="J28" s="36"/>
    </row>
    <row r="29" spans="1:11" x14ac:dyDescent="0.25">
      <c r="A29" s="38" t="s">
        <v>32</v>
      </c>
      <c r="B29" s="39">
        <v>0</v>
      </c>
      <c r="C29" s="39">
        <f>SUM(C24:C28)</f>
        <v>9463</v>
      </c>
      <c r="D29" s="40">
        <f>SUM(D24:D28)</f>
        <v>563239.95000000007</v>
      </c>
      <c r="E29" s="39">
        <f>SUM(E24:E28)</f>
        <v>501</v>
      </c>
      <c r="F29" s="40">
        <f>SUM(F24:F28)</f>
        <v>100086</v>
      </c>
      <c r="G29" s="40"/>
      <c r="H29" s="40"/>
      <c r="I29" s="39">
        <v>0</v>
      </c>
      <c r="J29" s="39"/>
    </row>
    <row r="30" spans="1:11" x14ac:dyDescent="0.25">
      <c r="B30" s="47">
        <f>SUM(B24:B29)</f>
        <v>5924</v>
      </c>
    </row>
    <row r="34" spans="3:3" x14ac:dyDescent="0.25">
      <c r="C34" s="41"/>
    </row>
  </sheetData>
  <pageMargins left="0.7" right="0.7" top="0.75" bottom="0.75" header="0.3" footer="0.3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"/>
  <sheetViews>
    <sheetView workbookViewId="0">
      <selection activeCell="A10" sqref="A10"/>
    </sheetView>
  </sheetViews>
  <sheetFormatPr defaultRowHeight="15" x14ac:dyDescent="0.25"/>
  <cols>
    <col min="1" max="1" width="16.42578125" customWidth="1"/>
    <col min="2" max="2" width="17.42578125" hidden="1" customWidth="1"/>
    <col min="3" max="3" width="24.42578125" hidden="1" customWidth="1"/>
    <col min="4" max="6" width="18.42578125" hidden="1" customWidth="1"/>
    <col min="7" max="7" width="20.42578125" hidden="1" customWidth="1"/>
    <col min="8" max="8" width="22.5703125" hidden="1" customWidth="1"/>
    <col min="9" max="9" width="19.28515625" hidden="1" customWidth="1"/>
    <col min="10" max="10" width="19.28515625" customWidth="1"/>
    <col min="11" max="11" width="15" customWidth="1"/>
    <col min="12" max="12" width="12" bestFit="1" customWidth="1"/>
    <col min="13" max="13" width="12.85546875" bestFit="1" customWidth="1"/>
    <col min="14" max="14" width="13.140625" bestFit="1" customWidth="1"/>
    <col min="15" max="15" width="11.5703125" bestFit="1" customWidth="1"/>
    <col min="16" max="16" width="12.85546875" bestFit="1" customWidth="1"/>
    <col min="256" max="256" width="16.42578125" customWidth="1"/>
    <col min="257" max="257" width="17.42578125" customWidth="1"/>
    <col min="258" max="261" width="18.42578125" bestFit="1" customWidth="1"/>
    <col min="262" max="262" width="20.42578125" customWidth="1"/>
    <col min="263" max="263" width="22.5703125" bestFit="1" customWidth="1"/>
    <col min="264" max="264" width="19.28515625" customWidth="1"/>
    <col min="265" max="265" width="21.5703125" customWidth="1"/>
    <col min="266" max="266" width="15.28515625" customWidth="1"/>
    <col min="267" max="267" width="12.85546875" bestFit="1" customWidth="1"/>
    <col min="268" max="268" width="11.28515625" bestFit="1" customWidth="1"/>
    <col min="269" max="272" width="12.85546875" bestFit="1" customWidth="1"/>
    <col min="512" max="512" width="16.42578125" customWidth="1"/>
    <col min="513" max="513" width="17.42578125" customWidth="1"/>
    <col min="514" max="517" width="18.42578125" bestFit="1" customWidth="1"/>
    <col min="518" max="518" width="20.42578125" customWidth="1"/>
    <col min="519" max="519" width="22.5703125" bestFit="1" customWidth="1"/>
    <col min="520" max="520" width="19.28515625" customWidth="1"/>
    <col min="521" max="521" width="21.5703125" customWidth="1"/>
    <col min="522" max="522" width="15.28515625" customWidth="1"/>
    <col min="523" max="523" width="12.85546875" bestFit="1" customWidth="1"/>
    <col min="524" max="524" width="11.28515625" bestFit="1" customWidth="1"/>
    <col min="525" max="528" width="12.85546875" bestFit="1" customWidth="1"/>
    <col min="768" max="768" width="16.42578125" customWidth="1"/>
    <col min="769" max="769" width="17.42578125" customWidth="1"/>
    <col min="770" max="773" width="18.42578125" bestFit="1" customWidth="1"/>
    <col min="774" max="774" width="20.42578125" customWidth="1"/>
    <col min="775" max="775" width="22.5703125" bestFit="1" customWidth="1"/>
    <col min="776" max="776" width="19.28515625" customWidth="1"/>
    <col min="777" max="777" width="21.5703125" customWidth="1"/>
    <col min="778" max="778" width="15.28515625" customWidth="1"/>
    <col min="779" max="779" width="12.85546875" bestFit="1" customWidth="1"/>
    <col min="780" max="780" width="11.28515625" bestFit="1" customWidth="1"/>
    <col min="781" max="784" width="12.85546875" bestFit="1" customWidth="1"/>
    <col min="1024" max="1024" width="16.42578125" customWidth="1"/>
    <col min="1025" max="1025" width="17.42578125" customWidth="1"/>
    <col min="1026" max="1029" width="18.42578125" bestFit="1" customWidth="1"/>
    <col min="1030" max="1030" width="20.42578125" customWidth="1"/>
    <col min="1031" max="1031" width="22.5703125" bestFit="1" customWidth="1"/>
    <col min="1032" max="1032" width="19.28515625" customWidth="1"/>
    <col min="1033" max="1033" width="21.5703125" customWidth="1"/>
    <col min="1034" max="1034" width="15.28515625" customWidth="1"/>
    <col min="1035" max="1035" width="12.85546875" bestFit="1" customWidth="1"/>
    <col min="1036" max="1036" width="11.28515625" bestFit="1" customWidth="1"/>
    <col min="1037" max="1040" width="12.85546875" bestFit="1" customWidth="1"/>
    <col min="1280" max="1280" width="16.42578125" customWidth="1"/>
    <col min="1281" max="1281" width="17.42578125" customWidth="1"/>
    <col min="1282" max="1285" width="18.42578125" bestFit="1" customWidth="1"/>
    <col min="1286" max="1286" width="20.42578125" customWidth="1"/>
    <col min="1287" max="1287" width="22.5703125" bestFit="1" customWidth="1"/>
    <col min="1288" max="1288" width="19.28515625" customWidth="1"/>
    <col min="1289" max="1289" width="21.5703125" customWidth="1"/>
    <col min="1290" max="1290" width="15.28515625" customWidth="1"/>
    <col min="1291" max="1291" width="12.85546875" bestFit="1" customWidth="1"/>
    <col min="1292" max="1292" width="11.28515625" bestFit="1" customWidth="1"/>
    <col min="1293" max="1296" width="12.85546875" bestFit="1" customWidth="1"/>
    <col min="1536" max="1536" width="16.42578125" customWidth="1"/>
    <col min="1537" max="1537" width="17.42578125" customWidth="1"/>
    <col min="1538" max="1541" width="18.42578125" bestFit="1" customWidth="1"/>
    <col min="1542" max="1542" width="20.42578125" customWidth="1"/>
    <col min="1543" max="1543" width="22.5703125" bestFit="1" customWidth="1"/>
    <col min="1544" max="1544" width="19.28515625" customWidth="1"/>
    <col min="1545" max="1545" width="21.5703125" customWidth="1"/>
    <col min="1546" max="1546" width="15.28515625" customWidth="1"/>
    <col min="1547" max="1547" width="12.85546875" bestFit="1" customWidth="1"/>
    <col min="1548" max="1548" width="11.28515625" bestFit="1" customWidth="1"/>
    <col min="1549" max="1552" width="12.85546875" bestFit="1" customWidth="1"/>
    <col min="1792" max="1792" width="16.42578125" customWidth="1"/>
    <col min="1793" max="1793" width="17.42578125" customWidth="1"/>
    <col min="1794" max="1797" width="18.42578125" bestFit="1" customWidth="1"/>
    <col min="1798" max="1798" width="20.42578125" customWidth="1"/>
    <col min="1799" max="1799" width="22.5703125" bestFit="1" customWidth="1"/>
    <col min="1800" max="1800" width="19.28515625" customWidth="1"/>
    <col min="1801" max="1801" width="21.5703125" customWidth="1"/>
    <col min="1802" max="1802" width="15.28515625" customWidth="1"/>
    <col min="1803" max="1803" width="12.85546875" bestFit="1" customWidth="1"/>
    <col min="1804" max="1804" width="11.28515625" bestFit="1" customWidth="1"/>
    <col min="1805" max="1808" width="12.85546875" bestFit="1" customWidth="1"/>
    <col min="2048" max="2048" width="16.42578125" customWidth="1"/>
    <col min="2049" max="2049" width="17.42578125" customWidth="1"/>
    <col min="2050" max="2053" width="18.42578125" bestFit="1" customWidth="1"/>
    <col min="2054" max="2054" width="20.42578125" customWidth="1"/>
    <col min="2055" max="2055" width="22.5703125" bestFit="1" customWidth="1"/>
    <col min="2056" max="2056" width="19.28515625" customWidth="1"/>
    <col min="2057" max="2057" width="21.5703125" customWidth="1"/>
    <col min="2058" max="2058" width="15.28515625" customWidth="1"/>
    <col min="2059" max="2059" width="12.85546875" bestFit="1" customWidth="1"/>
    <col min="2060" max="2060" width="11.28515625" bestFit="1" customWidth="1"/>
    <col min="2061" max="2064" width="12.85546875" bestFit="1" customWidth="1"/>
    <col min="2304" max="2304" width="16.42578125" customWidth="1"/>
    <col min="2305" max="2305" width="17.42578125" customWidth="1"/>
    <col min="2306" max="2309" width="18.42578125" bestFit="1" customWidth="1"/>
    <col min="2310" max="2310" width="20.42578125" customWidth="1"/>
    <col min="2311" max="2311" width="22.5703125" bestFit="1" customWidth="1"/>
    <col min="2312" max="2312" width="19.28515625" customWidth="1"/>
    <col min="2313" max="2313" width="21.5703125" customWidth="1"/>
    <col min="2314" max="2314" width="15.28515625" customWidth="1"/>
    <col min="2315" max="2315" width="12.85546875" bestFit="1" customWidth="1"/>
    <col min="2316" max="2316" width="11.28515625" bestFit="1" customWidth="1"/>
    <col min="2317" max="2320" width="12.85546875" bestFit="1" customWidth="1"/>
    <col min="2560" max="2560" width="16.42578125" customWidth="1"/>
    <col min="2561" max="2561" width="17.42578125" customWidth="1"/>
    <col min="2562" max="2565" width="18.42578125" bestFit="1" customWidth="1"/>
    <col min="2566" max="2566" width="20.42578125" customWidth="1"/>
    <col min="2567" max="2567" width="22.5703125" bestFit="1" customWidth="1"/>
    <col min="2568" max="2568" width="19.28515625" customWidth="1"/>
    <col min="2569" max="2569" width="21.5703125" customWidth="1"/>
    <col min="2570" max="2570" width="15.28515625" customWidth="1"/>
    <col min="2571" max="2571" width="12.85546875" bestFit="1" customWidth="1"/>
    <col min="2572" max="2572" width="11.28515625" bestFit="1" customWidth="1"/>
    <col min="2573" max="2576" width="12.85546875" bestFit="1" customWidth="1"/>
    <col min="2816" max="2816" width="16.42578125" customWidth="1"/>
    <col min="2817" max="2817" width="17.42578125" customWidth="1"/>
    <col min="2818" max="2821" width="18.42578125" bestFit="1" customWidth="1"/>
    <col min="2822" max="2822" width="20.42578125" customWidth="1"/>
    <col min="2823" max="2823" width="22.5703125" bestFit="1" customWidth="1"/>
    <col min="2824" max="2824" width="19.28515625" customWidth="1"/>
    <col min="2825" max="2825" width="21.5703125" customWidth="1"/>
    <col min="2826" max="2826" width="15.28515625" customWidth="1"/>
    <col min="2827" max="2827" width="12.85546875" bestFit="1" customWidth="1"/>
    <col min="2828" max="2828" width="11.28515625" bestFit="1" customWidth="1"/>
    <col min="2829" max="2832" width="12.85546875" bestFit="1" customWidth="1"/>
    <col min="3072" max="3072" width="16.42578125" customWidth="1"/>
    <col min="3073" max="3073" width="17.42578125" customWidth="1"/>
    <col min="3074" max="3077" width="18.42578125" bestFit="1" customWidth="1"/>
    <col min="3078" max="3078" width="20.42578125" customWidth="1"/>
    <col min="3079" max="3079" width="22.5703125" bestFit="1" customWidth="1"/>
    <col min="3080" max="3080" width="19.28515625" customWidth="1"/>
    <col min="3081" max="3081" width="21.5703125" customWidth="1"/>
    <col min="3082" max="3082" width="15.28515625" customWidth="1"/>
    <col min="3083" max="3083" width="12.85546875" bestFit="1" customWidth="1"/>
    <col min="3084" max="3084" width="11.28515625" bestFit="1" customWidth="1"/>
    <col min="3085" max="3088" width="12.85546875" bestFit="1" customWidth="1"/>
    <col min="3328" max="3328" width="16.42578125" customWidth="1"/>
    <col min="3329" max="3329" width="17.42578125" customWidth="1"/>
    <col min="3330" max="3333" width="18.42578125" bestFit="1" customWidth="1"/>
    <col min="3334" max="3334" width="20.42578125" customWidth="1"/>
    <col min="3335" max="3335" width="22.5703125" bestFit="1" customWidth="1"/>
    <col min="3336" max="3336" width="19.28515625" customWidth="1"/>
    <col min="3337" max="3337" width="21.5703125" customWidth="1"/>
    <col min="3338" max="3338" width="15.28515625" customWidth="1"/>
    <col min="3339" max="3339" width="12.85546875" bestFit="1" customWidth="1"/>
    <col min="3340" max="3340" width="11.28515625" bestFit="1" customWidth="1"/>
    <col min="3341" max="3344" width="12.85546875" bestFit="1" customWidth="1"/>
    <col min="3584" max="3584" width="16.42578125" customWidth="1"/>
    <col min="3585" max="3585" width="17.42578125" customWidth="1"/>
    <col min="3586" max="3589" width="18.42578125" bestFit="1" customWidth="1"/>
    <col min="3590" max="3590" width="20.42578125" customWidth="1"/>
    <col min="3591" max="3591" width="22.5703125" bestFit="1" customWidth="1"/>
    <col min="3592" max="3592" width="19.28515625" customWidth="1"/>
    <col min="3593" max="3593" width="21.5703125" customWidth="1"/>
    <col min="3594" max="3594" width="15.28515625" customWidth="1"/>
    <col min="3595" max="3595" width="12.85546875" bestFit="1" customWidth="1"/>
    <col min="3596" max="3596" width="11.28515625" bestFit="1" customWidth="1"/>
    <col min="3597" max="3600" width="12.85546875" bestFit="1" customWidth="1"/>
    <col min="3840" max="3840" width="16.42578125" customWidth="1"/>
    <col min="3841" max="3841" width="17.42578125" customWidth="1"/>
    <col min="3842" max="3845" width="18.42578125" bestFit="1" customWidth="1"/>
    <col min="3846" max="3846" width="20.42578125" customWidth="1"/>
    <col min="3847" max="3847" width="22.5703125" bestFit="1" customWidth="1"/>
    <col min="3848" max="3848" width="19.28515625" customWidth="1"/>
    <col min="3849" max="3849" width="21.5703125" customWidth="1"/>
    <col min="3850" max="3850" width="15.28515625" customWidth="1"/>
    <col min="3851" max="3851" width="12.85546875" bestFit="1" customWidth="1"/>
    <col min="3852" max="3852" width="11.28515625" bestFit="1" customWidth="1"/>
    <col min="3853" max="3856" width="12.85546875" bestFit="1" customWidth="1"/>
    <col min="4096" max="4096" width="16.42578125" customWidth="1"/>
    <col min="4097" max="4097" width="17.42578125" customWidth="1"/>
    <col min="4098" max="4101" width="18.42578125" bestFit="1" customWidth="1"/>
    <col min="4102" max="4102" width="20.42578125" customWidth="1"/>
    <col min="4103" max="4103" width="22.5703125" bestFit="1" customWidth="1"/>
    <col min="4104" max="4104" width="19.28515625" customWidth="1"/>
    <col min="4105" max="4105" width="21.5703125" customWidth="1"/>
    <col min="4106" max="4106" width="15.28515625" customWidth="1"/>
    <col min="4107" max="4107" width="12.85546875" bestFit="1" customWidth="1"/>
    <col min="4108" max="4108" width="11.28515625" bestFit="1" customWidth="1"/>
    <col min="4109" max="4112" width="12.85546875" bestFit="1" customWidth="1"/>
    <col min="4352" max="4352" width="16.42578125" customWidth="1"/>
    <col min="4353" max="4353" width="17.42578125" customWidth="1"/>
    <col min="4354" max="4357" width="18.42578125" bestFit="1" customWidth="1"/>
    <col min="4358" max="4358" width="20.42578125" customWidth="1"/>
    <col min="4359" max="4359" width="22.5703125" bestFit="1" customWidth="1"/>
    <col min="4360" max="4360" width="19.28515625" customWidth="1"/>
    <col min="4361" max="4361" width="21.5703125" customWidth="1"/>
    <col min="4362" max="4362" width="15.28515625" customWidth="1"/>
    <col min="4363" max="4363" width="12.85546875" bestFit="1" customWidth="1"/>
    <col min="4364" max="4364" width="11.28515625" bestFit="1" customWidth="1"/>
    <col min="4365" max="4368" width="12.85546875" bestFit="1" customWidth="1"/>
    <col min="4608" max="4608" width="16.42578125" customWidth="1"/>
    <col min="4609" max="4609" width="17.42578125" customWidth="1"/>
    <col min="4610" max="4613" width="18.42578125" bestFit="1" customWidth="1"/>
    <col min="4614" max="4614" width="20.42578125" customWidth="1"/>
    <col min="4615" max="4615" width="22.5703125" bestFit="1" customWidth="1"/>
    <col min="4616" max="4616" width="19.28515625" customWidth="1"/>
    <col min="4617" max="4617" width="21.5703125" customWidth="1"/>
    <col min="4618" max="4618" width="15.28515625" customWidth="1"/>
    <col min="4619" max="4619" width="12.85546875" bestFit="1" customWidth="1"/>
    <col min="4620" max="4620" width="11.28515625" bestFit="1" customWidth="1"/>
    <col min="4621" max="4624" width="12.85546875" bestFit="1" customWidth="1"/>
    <col min="4864" max="4864" width="16.42578125" customWidth="1"/>
    <col min="4865" max="4865" width="17.42578125" customWidth="1"/>
    <col min="4866" max="4869" width="18.42578125" bestFit="1" customWidth="1"/>
    <col min="4870" max="4870" width="20.42578125" customWidth="1"/>
    <col min="4871" max="4871" width="22.5703125" bestFit="1" customWidth="1"/>
    <col min="4872" max="4872" width="19.28515625" customWidth="1"/>
    <col min="4873" max="4873" width="21.5703125" customWidth="1"/>
    <col min="4874" max="4874" width="15.28515625" customWidth="1"/>
    <col min="4875" max="4875" width="12.85546875" bestFit="1" customWidth="1"/>
    <col min="4876" max="4876" width="11.28515625" bestFit="1" customWidth="1"/>
    <col min="4877" max="4880" width="12.85546875" bestFit="1" customWidth="1"/>
    <col min="5120" max="5120" width="16.42578125" customWidth="1"/>
    <col min="5121" max="5121" width="17.42578125" customWidth="1"/>
    <col min="5122" max="5125" width="18.42578125" bestFit="1" customWidth="1"/>
    <col min="5126" max="5126" width="20.42578125" customWidth="1"/>
    <col min="5127" max="5127" width="22.5703125" bestFit="1" customWidth="1"/>
    <col min="5128" max="5128" width="19.28515625" customWidth="1"/>
    <col min="5129" max="5129" width="21.5703125" customWidth="1"/>
    <col min="5130" max="5130" width="15.28515625" customWidth="1"/>
    <col min="5131" max="5131" width="12.85546875" bestFit="1" customWidth="1"/>
    <col min="5132" max="5132" width="11.28515625" bestFit="1" customWidth="1"/>
    <col min="5133" max="5136" width="12.85546875" bestFit="1" customWidth="1"/>
    <col min="5376" max="5376" width="16.42578125" customWidth="1"/>
    <col min="5377" max="5377" width="17.42578125" customWidth="1"/>
    <col min="5378" max="5381" width="18.42578125" bestFit="1" customWidth="1"/>
    <col min="5382" max="5382" width="20.42578125" customWidth="1"/>
    <col min="5383" max="5383" width="22.5703125" bestFit="1" customWidth="1"/>
    <col min="5384" max="5384" width="19.28515625" customWidth="1"/>
    <col min="5385" max="5385" width="21.5703125" customWidth="1"/>
    <col min="5386" max="5386" width="15.28515625" customWidth="1"/>
    <col min="5387" max="5387" width="12.85546875" bestFit="1" customWidth="1"/>
    <col min="5388" max="5388" width="11.28515625" bestFit="1" customWidth="1"/>
    <col min="5389" max="5392" width="12.85546875" bestFit="1" customWidth="1"/>
    <col min="5632" max="5632" width="16.42578125" customWidth="1"/>
    <col min="5633" max="5633" width="17.42578125" customWidth="1"/>
    <col min="5634" max="5637" width="18.42578125" bestFit="1" customWidth="1"/>
    <col min="5638" max="5638" width="20.42578125" customWidth="1"/>
    <col min="5639" max="5639" width="22.5703125" bestFit="1" customWidth="1"/>
    <col min="5640" max="5640" width="19.28515625" customWidth="1"/>
    <col min="5641" max="5641" width="21.5703125" customWidth="1"/>
    <col min="5642" max="5642" width="15.28515625" customWidth="1"/>
    <col min="5643" max="5643" width="12.85546875" bestFit="1" customWidth="1"/>
    <col min="5644" max="5644" width="11.28515625" bestFit="1" customWidth="1"/>
    <col min="5645" max="5648" width="12.85546875" bestFit="1" customWidth="1"/>
    <col min="5888" max="5888" width="16.42578125" customWidth="1"/>
    <col min="5889" max="5889" width="17.42578125" customWidth="1"/>
    <col min="5890" max="5893" width="18.42578125" bestFit="1" customWidth="1"/>
    <col min="5894" max="5894" width="20.42578125" customWidth="1"/>
    <col min="5895" max="5895" width="22.5703125" bestFit="1" customWidth="1"/>
    <col min="5896" max="5896" width="19.28515625" customWidth="1"/>
    <col min="5897" max="5897" width="21.5703125" customWidth="1"/>
    <col min="5898" max="5898" width="15.28515625" customWidth="1"/>
    <col min="5899" max="5899" width="12.85546875" bestFit="1" customWidth="1"/>
    <col min="5900" max="5900" width="11.28515625" bestFit="1" customWidth="1"/>
    <col min="5901" max="5904" width="12.85546875" bestFit="1" customWidth="1"/>
    <col min="6144" max="6144" width="16.42578125" customWidth="1"/>
    <col min="6145" max="6145" width="17.42578125" customWidth="1"/>
    <col min="6146" max="6149" width="18.42578125" bestFit="1" customWidth="1"/>
    <col min="6150" max="6150" width="20.42578125" customWidth="1"/>
    <col min="6151" max="6151" width="22.5703125" bestFit="1" customWidth="1"/>
    <col min="6152" max="6152" width="19.28515625" customWidth="1"/>
    <col min="6153" max="6153" width="21.5703125" customWidth="1"/>
    <col min="6154" max="6154" width="15.28515625" customWidth="1"/>
    <col min="6155" max="6155" width="12.85546875" bestFit="1" customWidth="1"/>
    <col min="6156" max="6156" width="11.28515625" bestFit="1" customWidth="1"/>
    <col min="6157" max="6160" width="12.85546875" bestFit="1" customWidth="1"/>
    <col min="6400" max="6400" width="16.42578125" customWidth="1"/>
    <col min="6401" max="6401" width="17.42578125" customWidth="1"/>
    <col min="6402" max="6405" width="18.42578125" bestFit="1" customWidth="1"/>
    <col min="6406" max="6406" width="20.42578125" customWidth="1"/>
    <col min="6407" max="6407" width="22.5703125" bestFit="1" customWidth="1"/>
    <col min="6408" max="6408" width="19.28515625" customWidth="1"/>
    <col min="6409" max="6409" width="21.5703125" customWidth="1"/>
    <col min="6410" max="6410" width="15.28515625" customWidth="1"/>
    <col min="6411" max="6411" width="12.85546875" bestFit="1" customWidth="1"/>
    <col min="6412" max="6412" width="11.28515625" bestFit="1" customWidth="1"/>
    <col min="6413" max="6416" width="12.85546875" bestFit="1" customWidth="1"/>
    <col min="6656" max="6656" width="16.42578125" customWidth="1"/>
    <col min="6657" max="6657" width="17.42578125" customWidth="1"/>
    <col min="6658" max="6661" width="18.42578125" bestFit="1" customWidth="1"/>
    <col min="6662" max="6662" width="20.42578125" customWidth="1"/>
    <col min="6663" max="6663" width="22.5703125" bestFit="1" customWidth="1"/>
    <col min="6664" max="6664" width="19.28515625" customWidth="1"/>
    <col min="6665" max="6665" width="21.5703125" customWidth="1"/>
    <col min="6666" max="6666" width="15.28515625" customWidth="1"/>
    <col min="6667" max="6667" width="12.85546875" bestFit="1" customWidth="1"/>
    <col min="6668" max="6668" width="11.28515625" bestFit="1" customWidth="1"/>
    <col min="6669" max="6672" width="12.85546875" bestFit="1" customWidth="1"/>
    <col min="6912" max="6912" width="16.42578125" customWidth="1"/>
    <col min="6913" max="6913" width="17.42578125" customWidth="1"/>
    <col min="6914" max="6917" width="18.42578125" bestFit="1" customWidth="1"/>
    <col min="6918" max="6918" width="20.42578125" customWidth="1"/>
    <col min="6919" max="6919" width="22.5703125" bestFit="1" customWidth="1"/>
    <col min="6920" max="6920" width="19.28515625" customWidth="1"/>
    <col min="6921" max="6921" width="21.5703125" customWidth="1"/>
    <col min="6922" max="6922" width="15.28515625" customWidth="1"/>
    <col min="6923" max="6923" width="12.85546875" bestFit="1" customWidth="1"/>
    <col min="6924" max="6924" width="11.28515625" bestFit="1" customWidth="1"/>
    <col min="6925" max="6928" width="12.85546875" bestFit="1" customWidth="1"/>
    <col min="7168" max="7168" width="16.42578125" customWidth="1"/>
    <col min="7169" max="7169" width="17.42578125" customWidth="1"/>
    <col min="7170" max="7173" width="18.42578125" bestFit="1" customWidth="1"/>
    <col min="7174" max="7174" width="20.42578125" customWidth="1"/>
    <col min="7175" max="7175" width="22.5703125" bestFit="1" customWidth="1"/>
    <col min="7176" max="7176" width="19.28515625" customWidth="1"/>
    <col min="7177" max="7177" width="21.5703125" customWidth="1"/>
    <col min="7178" max="7178" width="15.28515625" customWidth="1"/>
    <col min="7179" max="7179" width="12.85546875" bestFit="1" customWidth="1"/>
    <col min="7180" max="7180" width="11.28515625" bestFit="1" customWidth="1"/>
    <col min="7181" max="7184" width="12.85546875" bestFit="1" customWidth="1"/>
    <col min="7424" max="7424" width="16.42578125" customWidth="1"/>
    <col min="7425" max="7425" width="17.42578125" customWidth="1"/>
    <col min="7426" max="7429" width="18.42578125" bestFit="1" customWidth="1"/>
    <col min="7430" max="7430" width="20.42578125" customWidth="1"/>
    <col min="7431" max="7431" width="22.5703125" bestFit="1" customWidth="1"/>
    <col min="7432" max="7432" width="19.28515625" customWidth="1"/>
    <col min="7433" max="7433" width="21.5703125" customWidth="1"/>
    <col min="7434" max="7434" width="15.28515625" customWidth="1"/>
    <col min="7435" max="7435" width="12.85546875" bestFit="1" customWidth="1"/>
    <col min="7436" max="7436" width="11.28515625" bestFit="1" customWidth="1"/>
    <col min="7437" max="7440" width="12.85546875" bestFit="1" customWidth="1"/>
    <col min="7680" max="7680" width="16.42578125" customWidth="1"/>
    <col min="7681" max="7681" width="17.42578125" customWidth="1"/>
    <col min="7682" max="7685" width="18.42578125" bestFit="1" customWidth="1"/>
    <col min="7686" max="7686" width="20.42578125" customWidth="1"/>
    <col min="7687" max="7687" width="22.5703125" bestFit="1" customWidth="1"/>
    <col min="7688" max="7688" width="19.28515625" customWidth="1"/>
    <col min="7689" max="7689" width="21.5703125" customWidth="1"/>
    <col min="7690" max="7690" width="15.28515625" customWidth="1"/>
    <col min="7691" max="7691" width="12.85546875" bestFit="1" customWidth="1"/>
    <col min="7692" max="7692" width="11.28515625" bestFit="1" customWidth="1"/>
    <col min="7693" max="7696" width="12.85546875" bestFit="1" customWidth="1"/>
    <col min="7936" max="7936" width="16.42578125" customWidth="1"/>
    <col min="7937" max="7937" width="17.42578125" customWidth="1"/>
    <col min="7938" max="7941" width="18.42578125" bestFit="1" customWidth="1"/>
    <col min="7942" max="7942" width="20.42578125" customWidth="1"/>
    <col min="7943" max="7943" width="22.5703125" bestFit="1" customWidth="1"/>
    <col min="7944" max="7944" width="19.28515625" customWidth="1"/>
    <col min="7945" max="7945" width="21.5703125" customWidth="1"/>
    <col min="7946" max="7946" width="15.28515625" customWidth="1"/>
    <col min="7947" max="7947" width="12.85546875" bestFit="1" customWidth="1"/>
    <col min="7948" max="7948" width="11.28515625" bestFit="1" customWidth="1"/>
    <col min="7949" max="7952" width="12.85546875" bestFit="1" customWidth="1"/>
    <col min="8192" max="8192" width="16.42578125" customWidth="1"/>
    <col min="8193" max="8193" width="17.42578125" customWidth="1"/>
    <col min="8194" max="8197" width="18.42578125" bestFit="1" customWidth="1"/>
    <col min="8198" max="8198" width="20.42578125" customWidth="1"/>
    <col min="8199" max="8199" width="22.5703125" bestFit="1" customWidth="1"/>
    <col min="8200" max="8200" width="19.28515625" customWidth="1"/>
    <col min="8201" max="8201" width="21.5703125" customWidth="1"/>
    <col min="8202" max="8202" width="15.28515625" customWidth="1"/>
    <col min="8203" max="8203" width="12.85546875" bestFit="1" customWidth="1"/>
    <col min="8204" max="8204" width="11.28515625" bestFit="1" customWidth="1"/>
    <col min="8205" max="8208" width="12.85546875" bestFit="1" customWidth="1"/>
    <col min="8448" max="8448" width="16.42578125" customWidth="1"/>
    <col min="8449" max="8449" width="17.42578125" customWidth="1"/>
    <col min="8450" max="8453" width="18.42578125" bestFit="1" customWidth="1"/>
    <col min="8454" max="8454" width="20.42578125" customWidth="1"/>
    <col min="8455" max="8455" width="22.5703125" bestFit="1" customWidth="1"/>
    <col min="8456" max="8456" width="19.28515625" customWidth="1"/>
    <col min="8457" max="8457" width="21.5703125" customWidth="1"/>
    <col min="8458" max="8458" width="15.28515625" customWidth="1"/>
    <col min="8459" max="8459" width="12.85546875" bestFit="1" customWidth="1"/>
    <col min="8460" max="8460" width="11.28515625" bestFit="1" customWidth="1"/>
    <col min="8461" max="8464" width="12.85546875" bestFit="1" customWidth="1"/>
    <col min="8704" max="8704" width="16.42578125" customWidth="1"/>
    <col min="8705" max="8705" width="17.42578125" customWidth="1"/>
    <col min="8706" max="8709" width="18.42578125" bestFit="1" customWidth="1"/>
    <col min="8710" max="8710" width="20.42578125" customWidth="1"/>
    <col min="8711" max="8711" width="22.5703125" bestFit="1" customWidth="1"/>
    <col min="8712" max="8712" width="19.28515625" customWidth="1"/>
    <col min="8713" max="8713" width="21.5703125" customWidth="1"/>
    <col min="8714" max="8714" width="15.28515625" customWidth="1"/>
    <col min="8715" max="8715" width="12.85546875" bestFit="1" customWidth="1"/>
    <col min="8716" max="8716" width="11.28515625" bestFit="1" customWidth="1"/>
    <col min="8717" max="8720" width="12.85546875" bestFit="1" customWidth="1"/>
    <col min="8960" max="8960" width="16.42578125" customWidth="1"/>
    <col min="8961" max="8961" width="17.42578125" customWidth="1"/>
    <col min="8962" max="8965" width="18.42578125" bestFit="1" customWidth="1"/>
    <col min="8966" max="8966" width="20.42578125" customWidth="1"/>
    <col min="8967" max="8967" width="22.5703125" bestFit="1" customWidth="1"/>
    <col min="8968" max="8968" width="19.28515625" customWidth="1"/>
    <col min="8969" max="8969" width="21.5703125" customWidth="1"/>
    <col min="8970" max="8970" width="15.28515625" customWidth="1"/>
    <col min="8971" max="8971" width="12.85546875" bestFit="1" customWidth="1"/>
    <col min="8972" max="8972" width="11.28515625" bestFit="1" customWidth="1"/>
    <col min="8973" max="8976" width="12.85546875" bestFit="1" customWidth="1"/>
    <col min="9216" max="9216" width="16.42578125" customWidth="1"/>
    <col min="9217" max="9217" width="17.42578125" customWidth="1"/>
    <col min="9218" max="9221" width="18.42578125" bestFit="1" customWidth="1"/>
    <col min="9222" max="9222" width="20.42578125" customWidth="1"/>
    <col min="9223" max="9223" width="22.5703125" bestFit="1" customWidth="1"/>
    <col min="9224" max="9224" width="19.28515625" customWidth="1"/>
    <col min="9225" max="9225" width="21.5703125" customWidth="1"/>
    <col min="9226" max="9226" width="15.28515625" customWidth="1"/>
    <col min="9227" max="9227" width="12.85546875" bestFit="1" customWidth="1"/>
    <col min="9228" max="9228" width="11.28515625" bestFit="1" customWidth="1"/>
    <col min="9229" max="9232" width="12.85546875" bestFit="1" customWidth="1"/>
    <col min="9472" max="9472" width="16.42578125" customWidth="1"/>
    <col min="9473" max="9473" width="17.42578125" customWidth="1"/>
    <col min="9474" max="9477" width="18.42578125" bestFit="1" customWidth="1"/>
    <col min="9478" max="9478" width="20.42578125" customWidth="1"/>
    <col min="9479" max="9479" width="22.5703125" bestFit="1" customWidth="1"/>
    <col min="9480" max="9480" width="19.28515625" customWidth="1"/>
    <col min="9481" max="9481" width="21.5703125" customWidth="1"/>
    <col min="9482" max="9482" width="15.28515625" customWidth="1"/>
    <col min="9483" max="9483" width="12.85546875" bestFit="1" customWidth="1"/>
    <col min="9484" max="9484" width="11.28515625" bestFit="1" customWidth="1"/>
    <col min="9485" max="9488" width="12.85546875" bestFit="1" customWidth="1"/>
    <col min="9728" max="9728" width="16.42578125" customWidth="1"/>
    <col min="9729" max="9729" width="17.42578125" customWidth="1"/>
    <col min="9730" max="9733" width="18.42578125" bestFit="1" customWidth="1"/>
    <col min="9734" max="9734" width="20.42578125" customWidth="1"/>
    <col min="9735" max="9735" width="22.5703125" bestFit="1" customWidth="1"/>
    <col min="9736" max="9736" width="19.28515625" customWidth="1"/>
    <col min="9737" max="9737" width="21.5703125" customWidth="1"/>
    <col min="9738" max="9738" width="15.28515625" customWidth="1"/>
    <col min="9739" max="9739" width="12.85546875" bestFit="1" customWidth="1"/>
    <col min="9740" max="9740" width="11.28515625" bestFit="1" customWidth="1"/>
    <col min="9741" max="9744" width="12.85546875" bestFit="1" customWidth="1"/>
    <col min="9984" max="9984" width="16.42578125" customWidth="1"/>
    <col min="9985" max="9985" width="17.42578125" customWidth="1"/>
    <col min="9986" max="9989" width="18.42578125" bestFit="1" customWidth="1"/>
    <col min="9990" max="9990" width="20.42578125" customWidth="1"/>
    <col min="9991" max="9991" width="22.5703125" bestFit="1" customWidth="1"/>
    <col min="9992" max="9992" width="19.28515625" customWidth="1"/>
    <col min="9993" max="9993" width="21.5703125" customWidth="1"/>
    <col min="9994" max="9994" width="15.28515625" customWidth="1"/>
    <col min="9995" max="9995" width="12.85546875" bestFit="1" customWidth="1"/>
    <col min="9996" max="9996" width="11.28515625" bestFit="1" customWidth="1"/>
    <col min="9997" max="10000" width="12.85546875" bestFit="1" customWidth="1"/>
    <col min="10240" max="10240" width="16.42578125" customWidth="1"/>
    <col min="10241" max="10241" width="17.42578125" customWidth="1"/>
    <col min="10242" max="10245" width="18.42578125" bestFit="1" customWidth="1"/>
    <col min="10246" max="10246" width="20.42578125" customWidth="1"/>
    <col min="10247" max="10247" width="22.5703125" bestFit="1" customWidth="1"/>
    <col min="10248" max="10248" width="19.28515625" customWidth="1"/>
    <col min="10249" max="10249" width="21.5703125" customWidth="1"/>
    <col min="10250" max="10250" width="15.28515625" customWidth="1"/>
    <col min="10251" max="10251" width="12.85546875" bestFit="1" customWidth="1"/>
    <col min="10252" max="10252" width="11.28515625" bestFit="1" customWidth="1"/>
    <col min="10253" max="10256" width="12.85546875" bestFit="1" customWidth="1"/>
    <col min="10496" max="10496" width="16.42578125" customWidth="1"/>
    <col min="10497" max="10497" width="17.42578125" customWidth="1"/>
    <col min="10498" max="10501" width="18.42578125" bestFit="1" customWidth="1"/>
    <col min="10502" max="10502" width="20.42578125" customWidth="1"/>
    <col min="10503" max="10503" width="22.5703125" bestFit="1" customWidth="1"/>
    <col min="10504" max="10504" width="19.28515625" customWidth="1"/>
    <col min="10505" max="10505" width="21.5703125" customWidth="1"/>
    <col min="10506" max="10506" width="15.28515625" customWidth="1"/>
    <col min="10507" max="10507" width="12.85546875" bestFit="1" customWidth="1"/>
    <col min="10508" max="10508" width="11.28515625" bestFit="1" customWidth="1"/>
    <col min="10509" max="10512" width="12.85546875" bestFit="1" customWidth="1"/>
    <col min="10752" max="10752" width="16.42578125" customWidth="1"/>
    <col min="10753" max="10753" width="17.42578125" customWidth="1"/>
    <col min="10754" max="10757" width="18.42578125" bestFit="1" customWidth="1"/>
    <col min="10758" max="10758" width="20.42578125" customWidth="1"/>
    <col min="10759" max="10759" width="22.5703125" bestFit="1" customWidth="1"/>
    <col min="10760" max="10760" width="19.28515625" customWidth="1"/>
    <col min="10761" max="10761" width="21.5703125" customWidth="1"/>
    <col min="10762" max="10762" width="15.28515625" customWidth="1"/>
    <col min="10763" max="10763" width="12.85546875" bestFit="1" customWidth="1"/>
    <col min="10764" max="10764" width="11.28515625" bestFit="1" customWidth="1"/>
    <col min="10765" max="10768" width="12.85546875" bestFit="1" customWidth="1"/>
    <col min="11008" max="11008" width="16.42578125" customWidth="1"/>
    <col min="11009" max="11009" width="17.42578125" customWidth="1"/>
    <col min="11010" max="11013" width="18.42578125" bestFit="1" customWidth="1"/>
    <col min="11014" max="11014" width="20.42578125" customWidth="1"/>
    <col min="11015" max="11015" width="22.5703125" bestFit="1" customWidth="1"/>
    <col min="11016" max="11016" width="19.28515625" customWidth="1"/>
    <col min="11017" max="11017" width="21.5703125" customWidth="1"/>
    <col min="11018" max="11018" width="15.28515625" customWidth="1"/>
    <col min="11019" max="11019" width="12.85546875" bestFit="1" customWidth="1"/>
    <col min="11020" max="11020" width="11.28515625" bestFit="1" customWidth="1"/>
    <col min="11021" max="11024" width="12.85546875" bestFit="1" customWidth="1"/>
    <col min="11264" max="11264" width="16.42578125" customWidth="1"/>
    <col min="11265" max="11265" width="17.42578125" customWidth="1"/>
    <col min="11266" max="11269" width="18.42578125" bestFit="1" customWidth="1"/>
    <col min="11270" max="11270" width="20.42578125" customWidth="1"/>
    <col min="11271" max="11271" width="22.5703125" bestFit="1" customWidth="1"/>
    <col min="11272" max="11272" width="19.28515625" customWidth="1"/>
    <col min="11273" max="11273" width="21.5703125" customWidth="1"/>
    <col min="11274" max="11274" width="15.28515625" customWidth="1"/>
    <col min="11275" max="11275" width="12.85546875" bestFit="1" customWidth="1"/>
    <col min="11276" max="11276" width="11.28515625" bestFit="1" customWidth="1"/>
    <col min="11277" max="11280" width="12.85546875" bestFit="1" customWidth="1"/>
    <col min="11520" max="11520" width="16.42578125" customWidth="1"/>
    <col min="11521" max="11521" width="17.42578125" customWidth="1"/>
    <col min="11522" max="11525" width="18.42578125" bestFit="1" customWidth="1"/>
    <col min="11526" max="11526" width="20.42578125" customWidth="1"/>
    <col min="11527" max="11527" width="22.5703125" bestFit="1" customWidth="1"/>
    <col min="11528" max="11528" width="19.28515625" customWidth="1"/>
    <col min="11529" max="11529" width="21.5703125" customWidth="1"/>
    <col min="11530" max="11530" width="15.28515625" customWidth="1"/>
    <col min="11531" max="11531" width="12.85546875" bestFit="1" customWidth="1"/>
    <col min="11532" max="11532" width="11.28515625" bestFit="1" customWidth="1"/>
    <col min="11533" max="11536" width="12.85546875" bestFit="1" customWidth="1"/>
    <col min="11776" max="11776" width="16.42578125" customWidth="1"/>
    <col min="11777" max="11777" width="17.42578125" customWidth="1"/>
    <col min="11778" max="11781" width="18.42578125" bestFit="1" customWidth="1"/>
    <col min="11782" max="11782" width="20.42578125" customWidth="1"/>
    <col min="11783" max="11783" width="22.5703125" bestFit="1" customWidth="1"/>
    <col min="11784" max="11784" width="19.28515625" customWidth="1"/>
    <col min="11785" max="11785" width="21.5703125" customWidth="1"/>
    <col min="11786" max="11786" width="15.28515625" customWidth="1"/>
    <col min="11787" max="11787" width="12.85546875" bestFit="1" customWidth="1"/>
    <col min="11788" max="11788" width="11.28515625" bestFit="1" customWidth="1"/>
    <col min="11789" max="11792" width="12.85546875" bestFit="1" customWidth="1"/>
    <col min="12032" max="12032" width="16.42578125" customWidth="1"/>
    <col min="12033" max="12033" width="17.42578125" customWidth="1"/>
    <col min="12034" max="12037" width="18.42578125" bestFit="1" customWidth="1"/>
    <col min="12038" max="12038" width="20.42578125" customWidth="1"/>
    <col min="12039" max="12039" width="22.5703125" bestFit="1" customWidth="1"/>
    <col min="12040" max="12040" width="19.28515625" customWidth="1"/>
    <col min="12041" max="12041" width="21.5703125" customWidth="1"/>
    <col min="12042" max="12042" width="15.28515625" customWidth="1"/>
    <col min="12043" max="12043" width="12.85546875" bestFit="1" customWidth="1"/>
    <col min="12044" max="12044" width="11.28515625" bestFit="1" customWidth="1"/>
    <col min="12045" max="12048" width="12.85546875" bestFit="1" customWidth="1"/>
    <col min="12288" max="12288" width="16.42578125" customWidth="1"/>
    <col min="12289" max="12289" width="17.42578125" customWidth="1"/>
    <col min="12290" max="12293" width="18.42578125" bestFit="1" customWidth="1"/>
    <col min="12294" max="12294" width="20.42578125" customWidth="1"/>
    <col min="12295" max="12295" width="22.5703125" bestFit="1" customWidth="1"/>
    <col min="12296" max="12296" width="19.28515625" customWidth="1"/>
    <col min="12297" max="12297" width="21.5703125" customWidth="1"/>
    <col min="12298" max="12298" width="15.28515625" customWidth="1"/>
    <col min="12299" max="12299" width="12.85546875" bestFit="1" customWidth="1"/>
    <col min="12300" max="12300" width="11.28515625" bestFit="1" customWidth="1"/>
    <col min="12301" max="12304" width="12.85546875" bestFit="1" customWidth="1"/>
    <col min="12544" max="12544" width="16.42578125" customWidth="1"/>
    <col min="12545" max="12545" width="17.42578125" customWidth="1"/>
    <col min="12546" max="12549" width="18.42578125" bestFit="1" customWidth="1"/>
    <col min="12550" max="12550" width="20.42578125" customWidth="1"/>
    <col min="12551" max="12551" width="22.5703125" bestFit="1" customWidth="1"/>
    <col min="12552" max="12552" width="19.28515625" customWidth="1"/>
    <col min="12553" max="12553" width="21.5703125" customWidth="1"/>
    <col min="12554" max="12554" width="15.28515625" customWidth="1"/>
    <col min="12555" max="12555" width="12.85546875" bestFit="1" customWidth="1"/>
    <col min="12556" max="12556" width="11.28515625" bestFit="1" customWidth="1"/>
    <col min="12557" max="12560" width="12.85546875" bestFit="1" customWidth="1"/>
    <col min="12800" max="12800" width="16.42578125" customWidth="1"/>
    <col min="12801" max="12801" width="17.42578125" customWidth="1"/>
    <col min="12802" max="12805" width="18.42578125" bestFit="1" customWidth="1"/>
    <col min="12806" max="12806" width="20.42578125" customWidth="1"/>
    <col min="12807" max="12807" width="22.5703125" bestFit="1" customWidth="1"/>
    <col min="12808" max="12808" width="19.28515625" customWidth="1"/>
    <col min="12809" max="12809" width="21.5703125" customWidth="1"/>
    <col min="12810" max="12810" width="15.28515625" customWidth="1"/>
    <col min="12811" max="12811" width="12.85546875" bestFit="1" customWidth="1"/>
    <col min="12812" max="12812" width="11.28515625" bestFit="1" customWidth="1"/>
    <col min="12813" max="12816" width="12.85546875" bestFit="1" customWidth="1"/>
    <col min="13056" max="13056" width="16.42578125" customWidth="1"/>
    <col min="13057" max="13057" width="17.42578125" customWidth="1"/>
    <col min="13058" max="13061" width="18.42578125" bestFit="1" customWidth="1"/>
    <col min="13062" max="13062" width="20.42578125" customWidth="1"/>
    <col min="13063" max="13063" width="22.5703125" bestFit="1" customWidth="1"/>
    <col min="13064" max="13064" width="19.28515625" customWidth="1"/>
    <col min="13065" max="13065" width="21.5703125" customWidth="1"/>
    <col min="13066" max="13066" width="15.28515625" customWidth="1"/>
    <col min="13067" max="13067" width="12.85546875" bestFit="1" customWidth="1"/>
    <col min="13068" max="13068" width="11.28515625" bestFit="1" customWidth="1"/>
    <col min="13069" max="13072" width="12.85546875" bestFit="1" customWidth="1"/>
    <col min="13312" max="13312" width="16.42578125" customWidth="1"/>
    <col min="13313" max="13313" width="17.42578125" customWidth="1"/>
    <col min="13314" max="13317" width="18.42578125" bestFit="1" customWidth="1"/>
    <col min="13318" max="13318" width="20.42578125" customWidth="1"/>
    <col min="13319" max="13319" width="22.5703125" bestFit="1" customWidth="1"/>
    <col min="13320" max="13320" width="19.28515625" customWidth="1"/>
    <col min="13321" max="13321" width="21.5703125" customWidth="1"/>
    <col min="13322" max="13322" width="15.28515625" customWidth="1"/>
    <col min="13323" max="13323" width="12.85546875" bestFit="1" customWidth="1"/>
    <col min="13324" max="13324" width="11.28515625" bestFit="1" customWidth="1"/>
    <col min="13325" max="13328" width="12.85546875" bestFit="1" customWidth="1"/>
    <col min="13568" max="13568" width="16.42578125" customWidth="1"/>
    <col min="13569" max="13569" width="17.42578125" customWidth="1"/>
    <col min="13570" max="13573" width="18.42578125" bestFit="1" customWidth="1"/>
    <col min="13574" max="13574" width="20.42578125" customWidth="1"/>
    <col min="13575" max="13575" width="22.5703125" bestFit="1" customWidth="1"/>
    <col min="13576" max="13576" width="19.28515625" customWidth="1"/>
    <col min="13577" max="13577" width="21.5703125" customWidth="1"/>
    <col min="13578" max="13578" width="15.28515625" customWidth="1"/>
    <col min="13579" max="13579" width="12.85546875" bestFit="1" customWidth="1"/>
    <col min="13580" max="13580" width="11.28515625" bestFit="1" customWidth="1"/>
    <col min="13581" max="13584" width="12.85546875" bestFit="1" customWidth="1"/>
    <col min="13824" max="13824" width="16.42578125" customWidth="1"/>
    <col min="13825" max="13825" width="17.42578125" customWidth="1"/>
    <col min="13826" max="13829" width="18.42578125" bestFit="1" customWidth="1"/>
    <col min="13830" max="13830" width="20.42578125" customWidth="1"/>
    <col min="13831" max="13831" width="22.5703125" bestFit="1" customWidth="1"/>
    <col min="13832" max="13832" width="19.28515625" customWidth="1"/>
    <col min="13833" max="13833" width="21.5703125" customWidth="1"/>
    <col min="13834" max="13834" width="15.28515625" customWidth="1"/>
    <col min="13835" max="13835" width="12.85546875" bestFit="1" customWidth="1"/>
    <col min="13836" max="13836" width="11.28515625" bestFit="1" customWidth="1"/>
    <col min="13837" max="13840" width="12.85546875" bestFit="1" customWidth="1"/>
    <col min="14080" max="14080" width="16.42578125" customWidth="1"/>
    <col min="14081" max="14081" width="17.42578125" customWidth="1"/>
    <col min="14082" max="14085" width="18.42578125" bestFit="1" customWidth="1"/>
    <col min="14086" max="14086" width="20.42578125" customWidth="1"/>
    <col min="14087" max="14087" width="22.5703125" bestFit="1" customWidth="1"/>
    <col min="14088" max="14088" width="19.28515625" customWidth="1"/>
    <col min="14089" max="14089" width="21.5703125" customWidth="1"/>
    <col min="14090" max="14090" width="15.28515625" customWidth="1"/>
    <col min="14091" max="14091" width="12.85546875" bestFit="1" customWidth="1"/>
    <col min="14092" max="14092" width="11.28515625" bestFit="1" customWidth="1"/>
    <col min="14093" max="14096" width="12.85546875" bestFit="1" customWidth="1"/>
    <col min="14336" max="14336" width="16.42578125" customWidth="1"/>
    <col min="14337" max="14337" width="17.42578125" customWidth="1"/>
    <col min="14338" max="14341" width="18.42578125" bestFit="1" customWidth="1"/>
    <col min="14342" max="14342" width="20.42578125" customWidth="1"/>
    <col min="14343" max="14343" width="22.5703125" bestFit="1" customWidth="1"/>
    <col min="14344" max="14344" width="19.28515625" customWidth="1"/>
    <col min="14345" max="14345" width="21.5703125" customWidth="1"/>
    <col min="14346" max="14346" width="15.28515625" customWidth="1"/>
    <col min="14347" max="14347" width="12.85546875" bestFit="1" customWidth="1"/>
    <col min="14348" max="14348" width="11.28515625" bestFit="1" customWidth="1"/>
    <col min="14349" max="14352" width="12.85546875" bestFit="1" customWidth="1"/>
    <col min="14592" max="14592" width="16.42578125" customWidth="1"/>
    <col min="14593" max="14593" width="17.42578125" customWidth="1"/>
    <col min="14594" max="14597" width="18.42578125" bestFit="1" customWidth="1"/>
    <col min="14598" max="14598" width="20.42578125" customWidth="1"/>
    <col min="14599" max="14599" width="22.5703125" bestFit="1" customWidth="1"/>
    <col min="14600" max="14600" width="19.28515625" customWidth="1"/>
    <col min="14601" max="14601" width="21.5703125" customWidth="1"/>
    <col min="14602" max="14602" width="15.28515625" customWidth="1"/>
    <col min="14603" max="14603" width="12.85546875" bestFit="1" customWidth="1"/>
    <col min="14604" max="14604" width="11.28515625" bestFit="1" customWidth="1"/>
    <col min="14605" max="14608" width="12.85546875" bestFit="1" customWidth="1"/>
    <col min="14848" max="14848" width="16.42578125" customWidth="1"/>
    <col min="14849" max="14849" width="17.42578125" customWidth="1"/>
    <col min="14850" max="14853" width="18.42578125" bestFit="1" customWidth="1"/>
    <col min="14854" max="14854" width="20.42578125" customWidth="1"/>
    <col min="14855" max="14855" width="22.5703125" bestFit="1" customWidth="1"/>
    <col min="14856" max="14856" width="19.28515625" customWidth="1"/>
    <col min="14857" max="14857" width="21.5703125" customWidth="1"/>
    <col min="14858" max="14858" width="15.28515625" customWidth="1"/>
    <col min="14859" max="14859" width="12.85546875" bestFit="1" customWidth="1"/>
    <col min="14860" max="14860" width="11.28515625" bestFit="1" customWidth="1"/>
    <col min="14861" max="14864" width="12.85546875" bestFit="1" customWidth="1"/>
    <col min="15104" max="15104" width="16.42578125" customWidth="1"/>
    <col min="15105" max="15105" width="17.42578125" customWidth="1"/>
    <col min="15106" max="15109" width="18.42578125" bestFit="1" customWidth="1"/>
    <col min="15110" max="15110" width="20.42578125" customWidth="1"/>
    <col min="15111" max="15111" width="22.5703125" bestFit="1" customWidth="1"/>
    <col min="15112" max="15112" width="19.28515625" customWidth="1"/>
    <col min="15113" max="15113" width="21.5703125" customWidth="1"/>
    <col min="15114" max="15114" width="15.28515625" customWidth="1"/>
    <col min="15115" max="15115" width="12.85546875" bestFit="1" customWidth="1"/>
    <col min="15116" max="15116" width="11.28515625" bestFit="1" customWidth="1"/>
    <col min="15117" max="15120" width="12.85546875" bestFit="1" customWidth="1"/>
    <col min="15360" max="15360" width="16.42578125" customWidth="1"/>
    <col min="15361" max="15361" width="17.42578125" customWidth="1"/>
    <col min="15362" max="15365" width="18.42578125" bestFit="1" customWidth="1"/>
    <col min="15366" max="15366" width="20.42578125" customWidth="1"/>
    <col min="15367" max="15367" width="22.5703125" bestFit="1" customWidth="1"/>
    <col min="15368" max="15368" width="19.28515625" customWidth="1"/>
    <col min="15369" max="15369" width="21.5703125" customWidth="1"/>
    <col min="15370" max="15370" width="15.28515625" customWidth="1"/>
    <col min="15371" max="15371" width="12.85546875" bestFit="1" customWidth="1"/>
    <col min="15372" max="15372" width="11.28515625" bestFit="1" customWidth="1"/>
    <col min="15373" max="15376" width="12.85546875" bestFit="1" customWidth="1"/>
    <col min="15616" max="15616" width="16.42578125" customWidth="1"/>
    <col min="15617" max="15617" width="17.42578125" customWidth="1"/>
    <col min="15618" max="15621" width="18.42578125" bestFit="1" customWidth="1"/>
    <col min="15622" max="15622" width="20.42578125" customWidth="1"/>
    <col min="15623" max="15623" width="22.5703125" bestFit="1" customWidth="1"/>
    <col min="15624" max="15624" width="19.28515625" customWidth="1"/>
    <col min="15625" max="15625" width="21.5703125" customWidth="1"/>
    <col min="15626" max="15626" width="15.28515625" customWidth="1"/>
    <col min="15627" max="15627" width="12.85546875" bestFit="1" customWidth="1"/>
    <col min="15628" max="15628" width="11.28515625" bestFit="1" customWidth="1"/>
    <col min="15629" max="15632" width="12.85546875" bestFit="1" customWidth="1"/>
    <col min="15872" max="15872" width="16.42578125" customWidth="1"/>
    <col min="15873" max="15873" width="17.42578125" customWidth="1"/>
    <col min="15874" max="15877" width="18.42578125" bestFit="1" customWidth="1"/>
    <col min="15878" max="15878" width="20.42578125" customWidth="1"/>
    <col min="15879" max="15879" width="22.5703125" bestFit="1" customWidth="1"/>
    <col min="15880" max="15880" width="19.28515625" customWidth="1"/>
    <col min="15881" max="15881" width="21.5703125" customWidth="1"/>
    <col min="15882" max="15882" width="15.28515625" customWidth="1"/>
    <col min="15883" max="15883" width="12.85546875" bestFit="1" customWidth="1"/>
    <col min="15884" max="15884" width="11.28515625" bestFit="1" customWidth="1"/>
    <col min="15885" max="15888" width="12.85546875" bestFit="1" customWidth="1"/>
    <col min="16128" max="16128" width="16.42578125" customWidth="1"/>
    <col min="16129" max="16129" width="17.42578125" customWidth="1"/>
    <col min="16130" max="16133" width="18.42578125" bestFit="1" customWidth="1"/>
    <col min="16134" max="16134" width="20.42578125" customWidth="1"/>
    <col min="16135" max="16135" width="22.5703125" bestFit="1" customWidth="1"/>
    <col min="16136" max="16136" width="19.28515625" customWidth="1"/>
    <col min="16137" max="16137" width="21.5703125" customWidth="1"/>
    <col min="16138" max="16138" width="15.28515625" customWidth="1"/>
    <col min="16139" max="16139" width="12.85546875" bestFit="1" customWidth="1"/>
    <col min="16140" max="16140" width="11.28515625" bestFit="1" customWidth="1"/>
    <col min="16141" max="16144" width="12.85546875" bestFit="1" customWidth="1"/>
  </cols>
  <sheetData>
    <row r="1" spans="1:20" ht="19.5" x14ac:dyDescent="0.3">
      <c r="A1" s="1" t="s">
        <v>0</v>
      </c>
      <c r="B1" s="1"/>
      <c r="C1" s="2"/>
      <c r="D1" s="2" t="s">
        <v>41</v>
      </c>
      <c r="E1" s="2"/>
      <c r="F1" s="2"/>
    </row>
    <row r="2" spans="1:20" x14ac:dyDescent="0.25">
      <c r="I2" s="3"/>
      <c r="J2" s="3"/>
      <c r="L2" s="4"/>
      <c r="M2" s="5"/>
    </row>
    <row r="4" spans="1:20" x14ac:dyDescent="0.25">
      <c r="B4" s="6" t="s">
        <v>1</v>
      </c>
      <c r="C4" s="6" t="s">
        <v>2</v>
      </c>
      <c r="D4" s="6" t="s">
        <v>2</v>
      </c>
      <c r="E4" s="6" t="s">
        <v>2</v>
      </c>
      <c r="F4" s="6" t="s">
        <v>42</v>
      </c>
      <c r="G4" s="7" t="s">
        <v>3</v>
      </c>
      <c r="H4" s="8" t="s">
        <v>4</v>
      </c>
      <c r="I4" s="9" t="s">
        <v>5</v>
      </c>
      <c r="J4" s="44" t="s">
        <v>40</v>
      </c>
      <c r="L4" t="s">
        <v>39</v>
      </c>
      <c r="O4" t="s">
        <v>43</v>
      </c>
      <c r="P4" t="s">
        <v>44</v>
      </c>
    </row>
    <row r="5" spans="1:20" x14ac:dyDescent="0.25">
      <c r="A5" s="10" t="s">
        <v>6</v>
      </c>
      <c r="B5" s="11">
        <v>35000</v>
      </c>
      <c r="C5" s="11">
        <v>9384.92</v>
      </c>
      <c r="D5" s="12">
        <v>1650.48</v>
      </c>
      <c r="E5" s="13">
        <v>2182.79</v>
      </c>
      <c r="F5" s="14">
        <v>16968.37</v>
      </c>
      <c r="G5" s="42">
        <v>44010</v>
      </c>
      <c r="H5" s="42">
        <v>106475</v>
      </c>
      <c r="I5" s="15">
        <f>SUM(B5:H5)</f>
        <v>215671.56</v>
      </c>
      <c r="J5" s="16">
        <v>216389.28</v>
      </c>
      <c r="K5" s="3">
        <f>+I5-J5</f>
        <v>-717.72000000000116</v>
      </c>
      <c r="L5" s="11">
        <v>38379</v>
      </c>
      <c r="M5" s="11">
        <v>108245</v>
      </c>
      <c r="N5" s="48">
        <f>L5+M5</f>
        <v>146624</v>
      </c>
      <c r="O5" s="49">
        <f>146624+2410.4</f>
        <v>149034.4</v>
      </c>
      <c r="P5" s="49">
        <f>N5-O5</f>
        <v>-2410.3999999999942</v>
      </c>
    </row>
    <row r="6" spans="1:20" x14ac:dyDescent="0.25">
      <c r="A6" s="10" t="s">
        <v>7</v>
      </c>
      <c r="B6" s="11">
        <v>8000</v>
      </c>
      <c r="C6" s="11">
        <v>6711.82</v>
      </c>
      <c r="D6" s="12">
        <v>1447.2</v>
      </c>
      <c r="E6" s="13">
        <v>1510.84</v>
      </c>
      <c r="F6" s="14">
        <v>10702.85</v>
      </c>
      <c r="G6" s="42">
        <v>31405</v>
      </c>
      <c r="H6" s="42">
        <v>80625</v>
      </c>
      <c r="I6" s="15">
        <f t="shared" ref="I6:I9" si="0">SUM(B6:H6)</f>
        <v>140402.71</v>
      </c>
      <c r="J6" s="16">
        <v>140212.82999999999</v>
      </c>
      <c r="K6" s="3">
        <f t="shared" ref="K6:K10" si="1">+I6-J6</f>
        <v>189.88000000000466</v>
      </c>
      <c r="L6" s="11">
        <v>27419</v>
      </c>
      <c r="M6" s="11">
        <v>81553</v>
      </c>
      <c r="N6" s="48">
        <f t="shared" ref="N6:N10" si="2">L6+M6</f>
        <v>108972</v>
      </c>
      <c r="O6" s="49">
        <f>108972+3377.89</f>
        <v>112349.89</v>
      </c>
      <c r="P6" s="49">
        <f t="shared" ref="P6:P9" si="3">N6-O6</f>
        <v>-3377.8899999999994</v>
      </c>
    </row>
    <row r="7" spans="1:20" x14ac:dyDescent="0.25">
      <c r="A7" s="10" t="s">
        <v>8</v>
      </c>
      <c r="B7" s="11">
        <v>1000</v>
      </c>
      <c r="C7" s="11">
        <v>4980.12</v>
      </c>
      <c r="D7" s="12">
        <v>7484.83</v>
      </c>
      <c r="E7" s="13">
        <v>1220.19</v>
      </c>
      <c r="F7" s="14">
        <v>9038.81</v>
      </c>
      <c r="G7" s="42">
        <v>7692</v>
      </c>
      <c r="H7" s="42">
        <v>81550</v>
      </c>
      <c r="I7" s="15">
        <f t="shared" si="0"/>
        <v>112965.95</v>
      </c>
      <c r="J7" s="16">
        <v>108505.5</v>
      </c>
      <c r="K7" s="3">
        <f t="shared" si="1"/>
        <v>4460.4499999999971</v>
      </c>
      <c r="L7" s="11">
        <v>3571</v>
      </c>
      <c r="M7" s="11">
        <v>75354</v>
      </c>
      <c r="N7" s="48">
        <f t="shared" si="2"/>
        <v>78925</v>
      </c>
      <c r="O7" s="49">
        <f>N7+1022.69+5491.44</f>
        <v>85439.13</v>
      </c>
      <c r="P7" s="49">
        <f t="shared" si="3"/>
        <v>-6514.1300000000047</v>
      </c>
      <c r="T7" s="52"/>
    </row>
    <row r="8" spans="1:20" x14ac:dyDescent="0.25">
      <c r="A8" s="10" t="s">
        <v>9</v>
      </c>
      <c r="B8" s="11">
        <v>30000</v>
      </c>
      <c r="C8" s="11">
        <v>5038.22</v>
      </c>
      <c r="D8" s="12">
        <v>9730.31</v>
      </c>
      <c r="E8" s="13">
        <v>1482.45</v>
      </c>
      <c r="F8" s="14">
        <v>15067.84</v>
      </c>
      <c r="G8" s="42">
        <v>8525</v>
      </c>
      <c r="H8" s="42">
        <v>78112</v>
      </c>
      <c r="I8" s="15">
        <f t="shared" si="0"/>
        <v>147955.82</v>
      </c>
      <c r="J8" s="16">
        <v>150225.66</v>
      </c>
      <c r="K8" s="3">
        <f t="shared" si="1"/>
        <v>-2269.8399999999965</v>
      </c>
      <c r="L8" s="11">
        <v>4406</v>
      </c>
      <c r="M8" s="11">
        <v>81770</v>
      </c>
      <c r="N8" s="48">
        <f t="shared" si="2"/>
        <v>86176</v>
      </c>
      <c r="O8" s="49">
        <f>86176+1290.53</f>
        <v>87466.53</v>
      </c>
      <c r="P8" s="49">
        <f t="shared" si="3"/>
        <v>-1290.5299999999988</v>
      </c>
    </row>
    <row r="9" spans="1:20" x14ac:dyDescent="0.25">
      <c r="A9" s="10" t="s">
        <v>10</v>
      </c>
      <c r="B9" s="11">
        <v>30000</v>
      </c>
      <c r="C9" s="11">
        <v>8309.8700000000008</v>
      </c>
      <c r="D9" s="12">
        <v>2616.1799999999998</v>
      </c>
      <c r="E9" s="13">
        <v>1821.89</v>
      </c>
      <c r="F9" s="14">
        <v>14222.13</v>
      </c>
      <c r="G9" s="43">
        <v>4497</v>
      </c>
      <c r="H9" s="43">
        <v>121510</v>
      </c>
      <c r="I9" s="15">
        <f t="shared" si="0"/>
        <v>182977.07</v>
      </c>
      <c r="J9" s="16">
        <v>180415.8</v>
      </c>
      <c r="K9" s="3">
        <f t="shared" si="1"/>
        <v>2561.2700000000186</v>
      </c>
      <c r="L9" s="15">
        <v>4628</v>
      </c>
      <c r="M9" s="15">
        <v>120734</v>
      </c>
      <c r="N9" s="48">
        <f t="shared" si="2"/>
        <v>125362</v>
      </c>
      <c r="O9" s="49">
        <f>N9+6630.89</f>
        <v>131992.89000000001</v>
      </c>
      <c r="P9" s="49">
        <f t="shared" si="3"/>
        <v>-6630.890000000014</v>
      </c>
    </row>
    <row r="10" spans="1:20" x14ac:dyDescent="0.25">
      <c r="A10" s="10" t="s">
        <v>11</v>
      </c>
      <c r="B10" s="17">
        <f t="shared" ref="B10:I10" si="4">SUM(B5:B9)</f>
        <v>104000</v>
      </c>
      <c r="C10" s="17">
        <f t="shared" si="4"/>
        <v>34424.950000000004</v>
      </c>
      <c r="D10" s="18">
        <f t="shared" si="4"/>
        <v>22929</v>
      </c>
      <c r="E10" s="19">
        <f t="shared" si="4"/>
        <v>8218.16</v>
      </c>
      <c r="F10" s="17">
        <f t="shared" si="4"/>
        <v>66000</v>
      </c>
      <c r="G10" s="20">
        <f t="shared" si="4"/>
        <v>96129</v>
      </c>
      <c r="H10" s="21">
        <f t="shared" si="4"/>
        <v>468272</v>
      </c>
      <c r="I10" s="22">
        <f t="shared" si="4"/>
        <v>799973.1100000001</v>
      </c>
      <c r="J10" s="45">
        <f>SUM(J5:J9)</f>
        <v>795749.07000000007</v>
      </c>
      <c r="K10" s="3">
        <f t="shared" si="1"/>
        <v>4224.0400000000373</v>
      </c>
      <c r="L10" s="20">
        <v>78403</v>
      </c>
      <c r="M10" s="21">
        <v>467656</v>
      </c>
      <c r="N10" s="48">
        <f t="shared" si="2"/>
        <v>546059</v>
      </c>
      <c r="O10" s="49">
        <f>SUM(O5:O9)</f>
        <v>566282.84</v>
      </c>
      <c r="P10" s="50">
        <f>SUM(P5:P9)</f>
        <v>-20223.840000000011</v>
      </c>
    </row>
    <row r="11" spans="1:20" x14ac:dyDescent="0.25">
      <c r="D11" s="3"/>
      <c r="F11" s="3"/>
      <c r="P11" s="4"/>
    </row>
    <row r="12" spans="1:20" x14ac:dyDescent="0.25">
      <c r="B12" s="23" t="s">
        <v>12</v>
      </c>
      <c r="C12" s="24" t="s">
        <v>13</v>
      </c>
      <c r="D12" s="24" t="s">
        <v>14</v>
      </c>
      <c r="E12" s="24" t="s">
        <v>15</v>
      </c>
      <c r="F12" s="23" t="s">
        <v>16</v>
      </c>
      <c r="N12" s="51"/>
    </row>
    <row r="13" spans="1:20" x14ac:dyDescent="0.25">
      <c r="D13" s="25" t="s">
        <v>17</v>
      </c>
      <c r="E13" s="25"/>
      <c r="F13" s="23"/>
      <c r="G13" s="26" t="s">
        <v>18</v>
      </c>
      <c r="H13" s="27">
        <f>+G10+F10+E10+D10+C10+B10</f>
        <v>331701.11</v>
      </c>
      <c r="I13" s="16"/>
      <c r="J13" s="16"/>
    </row>
    <row r="14" spans="1:20" x14ac:dyDescent="0.25">
      <c r="F14" s="23"/>
      <c r="G14" s="28" t="s">
        <v>19</v>
      </c>
      <c r="H14" s="21">
        <v>468272</v>
      </c>
      <c r="I14" s="16"/>
      <c r="J14" s="16"/>
    </row>
    <row r="15" spans="1:20" x14ac:dyDescent="0.25">
      <c r="C15" t="s">
        <v>33</v>
      </c>
      <c r="D15" t="s">
        <v>20</v>
      </c>
      <c r="E15">
        <v>10000</v>
      </c>
      <c r="F15" s="23"/>
    </row>
    <row r="16" spans="1:20" x14ac:dyDescent="0.25">
      <c r="C16" t="s">
        <v>37</v>
      </c>
      <c r="D16" t="s">
        <v>21</v>
      </c>
      <c r="E16">
        <v>15000</v>
      </c>
      <c r="F16" s="23"/>
      <c r="G16" s="29" t="s">
        <v>22</v>
      </c>
      <c r="H16" s="29"/>
      <c r="I16" s="30">
        <f>+H13+H14</f>
        <v>799973.11</v>
      </c>
      <c r="J16" s="46"/>
    </row>
    <row r="17" spans="1:11" x14ac:dyDescent="0.25">
      <c r="C17" t="s">
        <v>34</v>
      </c>
      <c r="D17" t="s">
        <v>23</v>
      </c>
      <c r="E17">
        <v>32000</v>
      </c>
      <c r="F17" s="31"/>
    </row>
    <row r="18" spans="1:11" x14ac:dyDescent="0.25">
      <c r="C18" t="s">
        <v>35</v>
      </c>
      <c r="D18" s="3" t="s">
        <v>24</v>
      </c>
      <c r="E18">
        <v>6000</v>
      </c>
      <c r="F18" s="31"/>
      <c r="G18" s="3"/>
    </row>
    <row r="19" spans="1:11" x14ac:dyDescent="0.25">
      <c r="C19" t="s">
        <v>36</v>
      </c>
      <c r="D19" s="3" t="s">
        <v>25</v>
      </c>
      <c r="E19">
        <v>1500</v>
      </c>
      <c r="F19" s="31"/>
      <c r="G19" s="3"/>
    </row>
    <row r="20" spans="1:11" x14ac:dyDescent="0.25">
      <c r="C20" t="s">
        <v>38</v>
      </c>
      <c r="D20" s="3" t="s">
        <v>26</v>
      </c>
      <c r="E20">
        <v>1500</v>
      </c>
      <c r="F20" s="31"/>
      <c r="K20" s="4"/>
    </row>
    <row r="21" spans="1:11" x14ac:dyDescent="0.25">
      <c r="E21">
        <f>SUM(E15:E20)</f>
        <v>66000</v>
      </c>
      <c r="F21" s="32">
        <f>+E21/5</f>
        <v>13200</v>
      </c>
    </row>
    <row r="23" spans="1:11" x14ac:dyDescent="0.25">
      <c r="B23" s="33" t="s">
        <v>27</v>
      </c>
      <c r="C23" s="33" t="s">
        <v>28</v>
      </c>
      <c r="D23" s="33" t="s">
        <v>29</v>
      </c>
      <c r="E23" s="33" t="s">
        <v>30</v>
      </c>
      <c r="F23" s="33" t="s">
        <v>31</v>
      </c>
      <c r="G23" s="33"/>
      <c r="H23" s="34"/>
    </row>
    <row r="24" spans="1:11" x14ac:dyDescent="0.25">
      <c r="A24" s="35" t="s">
        <v>6</v>
      </c>
      <c r="B24" s="36">
        <v>1615</v>
      </c>
      <c r="C24" s="36">
        <v>2057</v>
      </c>
      <c r="D24" s="37">
        <v>137309.20000000001</v>
      </c>
      <c r="E24" s="36">
        <v>129</v>
      </c>
      <c r="F24" s="37">
        <v>33229.54</v>
      </c>
      <c r="G24" s="37"/>
      <c r="H24" s="37"/>
      <c r="I24" s="36"/>
      <c r="J24" s="36"/>
    </row>
    <row r="25" spans="1:11" x14ac:dyDescent="0.25">
      <c r="A25" s="35" t="s">
        <v>7</v>
      </c>
      <c r="B25" s="36">
        <v>1155</v>
      </c>
      <c r="C25" s="36">
        <v>1411</v>
      </c>
      <c r="D25" s="37">
        <v>88067.68</v>
      </c>
      <c r="E25" s="36">
        <v>110</v>
      </c>
      <c r="F25" s="37">
        <v>19500.169999999998</v>
      </c>
      <c r="G25" s="37"/>
      <c r="H25" s="37"/>
      <c r="I25" s="36"/>
      <c r="J25" s="36"/>
    </row>
    <row r="26" spans="1:11" x14ac:dyDescent="0.25">
      <c r="A26" s="35" t="s">
        <v>8</v>
      </c>
      <c r="B26" s="36">
        <v>857</v>
      </c>
      <c r="C26" s="36">
        <v>1402</v>
      </c>
      <c r="D26" s="37">
        <v>81864.88</v>
      </c>
      <c r="E26" s="36">
        <v>56</v>
      </c>
      <c r="F26" s="37">
        <v>8978.76</v>
      </c>
      <c r="G26" s="37"/>
      <c r="H26" s="37"/>
      <c r="I26" s="36"/>
      <c r="J26" s="36"/>
    </row>
    <row r="27" spans="1:11" x14ac:dyDescent="0.25">
      <c r="A27" s="35" t="s">
        <v>9</v>
      </c>
      <c r="B27" s="36">
        <v>867</v>
      </c>
      <c r="C27" s="36">
        <v>2803</v>
      </c>
      <c r="D27" s="37">
        <v>147040.03</v>
      </c>
      <c r="E27" s="36">
        <v>47</v>
      </c>
      <c r="F27" s="37">
        <v>4397.7299999999996</v>
      </c>
      <c r="G27" s="37"/>
      <c r="H27" s="37"/>
      <c r="I27" s="36"/>
      <c r="J27" s="36"/>
    </row>
    <row r="28" spans="1:11" x14ac:dyDescent="0.25">
      <c r="A28" s="35" t="s">
        <v>10</v>
      </c>
      <c r="B28" s="36">
        <v>1430</v>
      </c>
      <c r="C28" s="36">
        <v>1790</v>
      </c>
      <c r="D28" s="37">
        <v>108958.16</v>
      </c>
      <c r="E28" s="36">
        <v>159</v>
      </c>
      <c r="F28" s="37">
        <v>33979.800000000003</v>
      </c>
      <c r="G28" s="37"/>
      <c r="H28" s="37"/>
      <c r="I28" s="36"/>
      <c r="J28" s="36"/>
    </row>
    <row r="29" spans="1:11" x14ac:dyDescent="0.25">
      <c r="A29" s="38" t="s">
        <v>32</v>
      </c>
      <c r="B29" s="39">
        <v>0</v>
      </c>
      <c r="C29" s="39">
        <f>SUM(C24:C28)</f>
        <v>9463</v>
      </c>
      <c r="D29" s="40">
        <f>SUM(D24:D28)</f>
        <v>563239.95000000007</v>
      </c>
      <c r="E29" s="39">
        <f>SUM(E24:E28)</f>
        <v>501</v>
      </c>
      <c r="F29" s="40">
        <f>SUM(F24:F28)</f>
        <v>100086</v>
      </c>
      <c r="G29" s="40"/>
      <c r="H29" s="40"/>
      <c r="I29" s="39">
        <v>0</v>
      </c>
      <c r="J29" s="39"/>
    </row>
    <row r="30" spans="1:11" x14ac:dyDescent="0.25">
      <c r="B30" s="47">
        <f>SUM(B24:B29)</f>
        <v>5924</v>
      </c>
    </row>
    <row r="34" spans="3:3" x14ac:dyDescent="0.25">
      <c r="C34" s="41"/>
    </row>
  </sheetData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COSTI FISSI  (2)</vt:lpstr>
      <vt:lpstr>AGGIOR DEBORA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Silvio Bazzana</dc:creator>
  <cp:lastModifiedBy>Fabrizio Orizio</cp:lastModifiedBy>
  <cp:lastPrinted>2019-02-06T12:45:13Z</cp:lastPrinted>
  <dcterms:created xsi:type="dcterms:W3CDTF">2018-12-11T12:11:31Z</dcterms:created>
  <dcterms:modified xsi:type="dcterms:W3CDTF">2019-03-20T14:39:32Z</dcterms:modified>
</cp:coreProperties>
</file>